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102532\CAIB\ARXIUS-DGFONS - Documents\DGFONSE\2. FSE\4. Período 2021-2027\03- Gestió\12-Visibilitat, transparència i Comunicació (art.49)\Gener-2026\"/>
    </mc:Choice>
  </mc:AlternateContent>
  <xr:revisionPtr revIDLastSave="0" documentId="13_ncr:1_{A6726114-7D26-4EA7-A116-478D9AF1727E}" xr6:coauthVersionLast="47" xr6:coauthVersionMax="47" xr10:uidLastSave="{00000000-0000-0000-0000-000000000000}"/>
  <bookViews>
    <workbookView xWindow="-120" yWindow="-120" windowWidth="29040" windowHeight="13305" xr2:uid="{EF9AFFEA-B41D-4B27-B1A1-3E64217CDA28}"/>
  </bookViews>
  <sheets>
    <sheet name="Datos Operaciones Seleccionadas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T42" i="1" l="1"/>
  <c r="AS42" i="1" s="1"/>
  <c r="AR42" i="1" s="1"/>
  <c r="AQ42" i="1" s="1"/>
  <c r="AT41" i="1"/>
  <c r="AS41" i="1" s="1"/>
  <c r="AR41" i="1" s="1"/>
  <c r="AQ41" i="1" s="1"/>
  <c r="AT40" i="1"/>
  <c r="AS40" i="1" s="1"/>
  <c r="AR40" i="1" s="1"/>
  <c r="AQ40" i="1" s="1"/>
  <c r="AT39" i="1"/>
  <c r="AS39" i="1" s="1"/>
  <c r="AR39" i="1" s="1"/>
  <c r="AQ39" i="1" s="1"/>
  <c r="AT38" i="1"/>
  <c r="AS38" i="1" s="1"/>
  <c r="AR38" i="1" s="1"/>
  <c r="AQ38" i="1" s="1"/>
  <c r="AT37" i="1"/>
  <c r="AS37" i="1" s="1"/>
  <c r="AR37" i="1" s="1"/>
  <c r="AQ37" i="1" s="1"/>
  <c r="AT36" i="1"/>
  <c r="AS36" i="1" s="1"/>
  <c r="AR36" i="1" s="1"/>
  <c r="AQ36" i="1" s="1"/>
  <c r="AT35" i="1"/>
  <c r="AS35" i="1" s="1"/>
  <c r="AR35" i="1" s="1"/>
  <c r="AQ35" i="1" s="1"/>
  <c r="AT34" i="1"/>
  <c r="AS34" i="1" s="1"/>
  <c r="AR34" i="1" s="1"/>
  <c r="AQ34" i="1" s="1"/>
  <c r="AT33" i="1"/>
  <c r="AS33" i="1" s="1"/>
  <c r="AR33" i="1" s="1"/>
  <c r="AQ33" i="1" s="1"/>
  <c r="AT32" i="1"/>
  <c r="AS32" i="1" s="1"/>
  <c r="AR32" i="1" s="1"/>
  <c r="AQ32" i="1" s="1"/>
  <c r="AT31" i="1"/>
  <c r="AS31" i="1" s="1"/>
  <c r="AR31" i="1" s="1"/>
  <c r="AQ31" i="1" s="1"/>
  <c r="AT30" i="1"/>
  <c r="AS30" i="1" s="1"/>
  <c r="AR30" i="1" s="1"/>
  <c r="AQ30" i="1" s="1"/>
  <c r="AT29" i="1"/>
  <c r="AS29" i="1" s="1"/>
  <c r="AR29" i="1" s="1"/>
  <c r="AQ29" i="1" s="1"/>
  <c r="AT28" i="1"/>
  <c r="AS28" i="1" s="1"/>
  <c r="AR28" i="1" s="1"/>
  <c r="AQ28" i="1" s="1"/>
  <c r="AT27" i="1"/>
  <c r="AS27" i="1" s="1"/>
  <c r="AR27" i="1" s="1"/>
  <c r="AQ27" i="1" s="1"/>
  <c r="AT26" i="1"/>
  <c r="AS26" i="1" s="1"/>
  <c r="AR26" i="1" s="1"/>
  <c r="AQ26" i="1" s="1"/>
  <c r="AT25" i="1"/>
  <c r="AS25" i="1" s="1"/>
  <c r="AR25" i="1" s="1"/>
  <c r="AQ25" i="1" s="1"/>
  <c r="AT24" i="1"/>
  <c r="AS24" i="1" s="1"/>
  <c r="AR24" i="1" s="1"/>
  <c r="AQ24" i="1" s="1"/>
  <c r="AT23" i="1"/>
  <c r="AS23" i="1" s="1"/>
  <c r="AR23" i="1" s="1"/>
  <c r="AQ23" i="1" s="1"/>
  <c r="AT22" i="1"/>
  <c r="AS22" i="1" s="1"/>
  <c r="AR22" i="1" s="1"/>
  <c r="AQ22" i="1" s="1"/>
  <c r="AT21" i="1"/>
  <c r="AS21" i="1" s="1"/>
  <c r="AR21" i="1" s="1"/>
  <c r="AQ21" i="1" s="1"/>
  <c r="AT20" i="1"/>
  <c r="AS20" i="1" s="1"/>
  <c r="AR20" i="1" s="1"/>
  <c r="AQ20" i="1" s="1"/>
  <c r="AT19" i="1"/>
  <c r="AS19" i="1" s="1"/>
  <c r="AR19" i="1" s="1"/>
  <c r="AQ19" i="1" s="1"/>
  <c r="AT18" i="1"/>
  <c r="AS18" i="1" s="1"/>
  <c r="AR18" i="1" s="1"/>
  <c r="AQ18" i="1" s="1"/>
  <c r="AT17" i="1"/>
  <c r="AS17" i="1" s="1"/>
  <c r="AR17" i="1" s="1"/>
  <c r="AQ17" i="1" s="1"/>
  <c r="AT16" i="1"/>
  <c r="AS16" i="1" s="1"/>
  <c r="AR16" i="1" s="1"/>
  <c r="AQ16" i="1" s="1"/>
  <c r="AT15" i="1"/>
  <c r="AS15" i="1" s="1"/>
  <c r="AR15" i="1" s="1"/>
  <c r="AQ15" i="1" s="1"/>
  <c r="AT14" i="1"/>
  <c r="AS14" i="1" s="1"/>
  <c r="AR14" i="1" s="1"/>
  <c r="AQ14" i="1" s="1"/>
  <c r="AT13" i="1"/>
  <c r="AS13" i="1" s="1"/>
  <c r="AR13" i="1" s="1"/>
  <c r="AQ13" i="1" s="1"/>
  <c r="AT12" i="1"/>
  <c r="AS12" i="1" s="1"/>
  <c r="AR12" i="1" s="1"/>
  <c r="AQ12" i="1" s="1"/>
  <c r="AT11" i="1"/>
  <c r="AS11" i="1" s="1"/>
  <c r="AR11" i="1" s="1"/>
  <c r="AQ11" i="1" s="1"/>
  <c r="AT10" i="1"/>
  <c r="AS10" i="1" s="1"/>
  <c r="AR10" i="1" s="1"/>
  <c r="AQ10" i="1" s="1"/>
  <c r="AT9" i="1"/>
  <c r="AS9" i="1" s="1"/>
  <c r="AR9" i="1" s="1"/>
  <c r="AQ9" i="1" s="1"/>
  <c r="AT8" i="1"/>
  <c r="AS8" i="1" s="1"/>
  <c r="AR8" i="1" s="1"/>
  <c r="AQ8" i="1" s="1"/>
  <c r="B1" i="1"/>
</calcChain>
</file>

<file path=xl/sharedStrings.xml><?xml version="1.0" encoding="utf-8"?>
<sst xmlns="http://schemas.openxmlformats.org/spreadsheetml/2006/main" count="899" uniqueCount="224">
  <si>
    <t>Programa:</t>
  </si>
  <si>
    <t>DATOS OPERACIONES SELECCIONADAS.</t>
  </si>
  <si>
    <t>CCI Programa</t>
  </si>
  <si>
    <t>Título Programa</t>
  </si>
  <si>
    <t>Prioridad</t>
  </si>
  <si>
    <t>Objetivo específico</t>
  </si>
  <si>
    <t>Fondo</t>
  </si>
  <si>
    <t>Categoría de región</t>
  </si>
  <si>
    <t>Código global de la operación</t>
  </si>
  <si>
    <t>Descripción de la operación</t>
  </si>
  <si>
    <t>Operación estratégica
(SI/NO)</t>
  </si>
  <si>
    <t>Aplicación art. 94 o art.95</t>
  </si>
  <si>
    <t>Código común 
métodos de gestión</t>
  </si>
  <si>
    <t>Método de Gestión</t>
  </si>
  <si>
    <t>Tipología de operación</t>
  </si>
  <si>
    <t>Código operación</t>
  </si>
  <si>
    <t>Nombre  operación</t>
  </si>
  <si>
    <t>Beneficiario</t>
  </si>
  <si>
    <t>Contratista</t>
  </si>
  <si>
    <t>Finalidad operación</t>
  </si>
  <si>
    <t>Logros previstos o reales</t>
  </si>
  <si>
    <t>Fecha Inicio</t>
  </si>
  <si>
    <t>Fecha
Finalización</t>
  </si>
  <si>
    <t>Coste subvencionable de la operación aprobada</t>
  </si>
  <si>
    <t>Financiación privada nacional</t>
  </si>
  <si>
    <t>País</t>
  </si>
  <si>
    <t>Campo de intervención</t>
  </si>
  <si>
    <t>Forma de ayuda</t>
  </si>
  <si>
    <t>D. Aplicación Territorial</t>
  </si>
  <si>
    <t>D. Actividad Económica</t>
  </si>
  <si>
    <t>D. Ubicación</t>
  </si>
  <si>
    <t>D. Tema secundario del FSE+ 01</t>
  </si>
  <si>
    <t>D. Tema secundario del FSE+ 02</t>
  </si>
  <si>
    <t>D. Tema secundario del FSE+ 03</t>
  </si>
  <si>
    <t>D. Tema secundario del FSE+ 04</t>
  </si>
  <si>
    <t>D. Tema secundario del FSE+ 05</t>
  </si>
  <si>
    <t>D. Tema secundario del FSE+ 06</t>
  </si>
  <si>
    <t>D. Tema secundario del FSE+ 07</t>
  </si>
  <si>
    <t>D. Tema secundario del FSE+ 08</t>
  </si>
  <si>
    <t>D. Tema secundario del FSE+ 09</t>
  </si>
  <si>
    <t>D. Tema secundario del FSE+ 10</t>
  </si>
  <si>
    <t>D. Igualdad de Género</t>
  </si>
  <si>
    <t>D. Macrorregional y de las cuencas marítimas</t>
  </si>
  <si>
    <t>Importe total del gasto subvencionable declarado por los beneficiarios</t>
  </si>
  <si>
    <t>Contribución pública total (nacional+comunitaria)</t>
  </si>
  <si>
    <t>Financiación pública nacional</t>
  </si>
  <si>
    <t>Contribución de los fondos a las operaciones seleccionadas (EUR)</t>
  </si>
  <si>
    <t>Porcentaje de cofinanciación</t>
  </si>
  <si>
    <t>2021ES05SFPR008</t>
  </si>
  <si>
    <t xml:space="preserve">FSE+ C.A. Illes Balears </t>
  </si>
  <si>
    <t>ESO4.6</t>
  </si>
  <si>
    <t>ESF</t>
  </si>
  <si>
    <t>T</t>
  </si>
  <si>
    <t>Becas Programa de Segunda Oportunidad 2021-2022 ESO y FP</t>
  </si>
  <si>
    <t>NO</t>
  </si>
  <si>
    <t>N/A</t>
  </si>
  <si>
    <t>CS</t>
  </si>
  <si>
    <t>4</t>
  </si>
  <si>
    <t>5F.01.BECAS21-22</t>
  </si>
  <si>
    <t>Becas 21-22</t>
  </si>
  <si>
    <t>SERVICIO DE OCUPACIÓN DE LAS ISLAS BALEARES</t>
  </si>
  <si>
    <t>Becas de segunda oportunidad para jóvenes desempleados para cursar 2-4 Eso o FP curso 21-22</t>
  </si>
  <si>
    <t>EECR03</t>
  </si>
  <si>
    <t>ES</t>
  </si>
  <si>
    <t>01</t>
  </si>
  <si>
    <t>ES53</t>
  </si>
  <si>
    <t>10</t>
  </si>
  <si>
    <t>02</t>
  </si>
  <si>
    <t>08</t>
  </si>
  <si>
    <t>ESO4.1</t>
  </si>
  <si>
    <t>Proyectos Mixtos de Formación y Ocupación 2022</t>
  </si>
  <si>
    <t>1A</t>
  </si>
  <si>
    <t>5A.03.PMIXTOS22</t>
  </si>
  <si>
    <t>Proyectos Mixtos 2022</t>
  </si>
  <si>
    <t>Facilitar la incorporación al mercado laboral de jóvenes incritos en garantía Juvenil mediante proyetcos mixtos de formación y ocupación</t>
  </si>
  <si>
    <t>EECR05</t>
  </si>
  <si>
    <t>05</t>
  </si>
  <si>
    <t>Becas Programa de Segunda Oportunidad 2022-2025 ESO y FP</t>
  </si>
  <si>
    <t>5F.01.BECAS23-25</t>
  </si>
  <si>
    <t>Becas 23-25</t>
  </si>
  <si>
    <t>Becas de segunda oportunidad para jóvenes desempleados para cursar 2-4 Eso o FP cursos 23-25</t>
  </si>
  <si>
    <t>Proyectos Mixtos de Formación y Ocupación 2023</t>
  </si>
  <si>
    <t>5A.03.PMIXTOS23</t>
  </si>
  <si>
    <t>Proyectos Mixtos 2023</t>
  </si>
  <si>
    <t>ESO4.8</t>
  </si>
  <si>
    <t>Itinerarios de Atención Social dirigidos a facilitar el abandono del ejercicio de la prostitución y de la venta ambulante no autorizada.</t>
  </si>
  <si>
    <t>2H.02.IPVA22-24</t>
  </si>
  <si>
    <t>ITINERARIOS PROSTITUCIÓN Y VENTA AMBULANTES</t>
  </si>
  <si>
    <t>DIRECCIÓN GENERAL DE COOPERACIÓN E INMIGRACIÓN</t>
  </si>
  <si>
    <t>Facilitar el abandono del ejercicio de la prostitución y de la venta ambulante no autorizada.</t>
  </si>
  <si>
    <t>ER516</t>
  </si>
  <si>
    <t>Itinerarios Integrales de inserción 23-24 destinados a colectivos vulnerables</t>
  </si>
  <si>
    <t>SI</t>
  </si>
  <si>
    <t>2</t>
  </si>
  <si>
    <t>2H.01.PI23-24</t>
  </si>
  <si>
    <t xml:space="preserve">Itinerarios Integrales de inserción 23-24 </t>
  </si>
  <si>
    <t>La finalidad es la inserción dentro del mundo laboral o en el sistema de formación de los colectivos vulnerables destinatarios de la operación</t>
  </si>
  <si>
    <t>Itinerarios Integrales de inserción 23-24 dirigido a jóvenes con riesgo de exclusión social</t>
  </si>
  <si>
    <t>5A.04.PI23-24-J</t>
  </si>
  <si>
    <t>Itinerarios Integrales de inserción 23-24 jóvenes</t>
  </si>
  <si>
    <t>La finalidad es la inserción dentro del mundo laboral o en el sistema de formación de los jóvenes con riesgo de exclusión social destinatarios de la operación</t>
  </si>
  <si>
    <t>Fomento de la ocupación para personas (de más de 30 años) desempleadas de larga duración</t>
  </si>
  <si>
    <t>8</t>
  </si>
  <si>
    <t>1A.01.REACTIVA23</t>
  </si>
  <si>
    <t>SOIB Reactiva 23</t>
  </si>
  <si>
    <t>La finalidad es  fomentar la contratación de personas en situación de desempleo de larga duración, para que puedan adquirir experiencia profesional y mantener sus competencias profesionales, con objeto de mejorar la empleabilidad y transitar hacia una inserción laboral continuada y de calidad</t>
  </si>
  <si>
    <t>03</t>
  </si>
  <si>
    <t>04</t>
  </si>
  <si>
    <t>Fomento de la ocupación para personas jóvenes (de menos de 30 años) desempleadas</t>
  </si>
  <si>
    <t>5A</t>
  </si>
  <si>
    <t>5A.01.REACTIVA23-J</t>
  </si>
  <si>
    <t>SOIB Reactiva 23 Jóvenes</t>
  </si>
  <si>
    <t>La finalidad es  fomentar la contratación de personas jóvenes en situación de desempleo, para que puedan adquirir experiencia profesional y mantener sus competencias profesionales, con objeto de mejorar la empleabilidad y transitar hacia una inserción laboral continuada y de calidad</t>
  </si>
  <si>
    <t>Fomento del empleo para mujeres víctimas de violencia de género</t>
  </si>
  <si>
    <t>1A.02.SOIBDONA22-24</t>
  </si>
  <si>
    <t>SOIB Dona</t>
  </si>
  <si>
    <t>La finalidad es cubrir los costes salariales de las Entidades que contraten mujeres víctimas de violencia de género</t>
  </si>
  <si>
    <t>Concierto para la prestación del Servicio de Orientación Profesional 23-24 destinado a colectivos vulnerables</t>
  </si>
  <si>
    <t>GC-CONC</t>
  </si>
  <si>
    <t>2H.01.SOP23-24</t>
  </si>
  <si>
    <t>Concierto Servicio de Orientación Profesional 23-24</t>
  </si>
  <si>
    <t>La finalidad del concierto es ofrecer servicio de orientación profesional a través de Entidades del Tercer Sector y que van dirigidos a colectivos vulnerables.</t>
  </si>
  <si>
    <t>Concierto para la prestación del Servicio de Orientación Profesional 23-24 destinado a jóvenes con riesgo de exclusión social</t>
  </si>
  <si>
    <t>5A.04.SOP23-24-J</t>
  </si>
  <si>
    <t>SOP 23-24 Jóvenes</t>
  </si>
  <si>
    <t>Concierto con Entidades del Tercer Sector parar la prestación del Servicio de Orientación Profesional dirigido a jóvenes con riesgo de exclusión social con la finalidad ayudar a las personas usuarias a mejorar su empleabilidad, promover su carrera profesional y facilitar su contratación u orientar hacia el autoempleo</t>
  </si>
  <si>
    <t>Ayudas a la contratación  para la ocupación de personas jóvenes con estudios cualificados en el sector público instrumental de la CAIB, la Universitat de les Illes Balears y las entidades locales de las Islas Baleares y entidades que dependen de éstas.</t>
  </si>
  <si>
    <t>5A.02.JQ24</t>
  </si>
  <si>
    <t>SOIB Jove 24</t>
  </si>
  <si>
    <t>Convocatoria de ayudas a la contratación  para la ocupación de personas jóvenes con estudios cualificados en el sector público instrumental de la CAIB, la Universitat de les Illes Balears y las entidades locales de las Islas Baleares y entidades que dependen de éstas.</t>
  </si>
  <si>
    <t>1A.01.REACTIVA24</t>
  </si>
  <si>
    <t>SOIB Reactiva 24</t>
  </si>
  <si>
    <t>135</t>
  </si>
  <si>
    <t>5A.01.REACTIVA24-J</t>
  </si>
  <si>
    <t>SOIB Reactiva 24 Jóvenes</t>
  </si>
  <si>
    <t>Itinerarios de Atención Social dirigidos a facilitar el abandono del ejercicio de la prostitución y de la venta ambulante no autorizada 2025-2026.</t>
  </si>
  <si>
    <t>2H.02.IPVA24-26</t>
  </si>
  <si>
    <t>ITINERARIOS PROSTITUCIÓN Y VENTA AMBULANTES 2024-2026</t>
  </si>
  <si>
    <t>La finalidad es facilitar el abandono del ejercicio de la prostitución y de la venta ambulante no autorizada</t>
  </si>
  <si>
    <t>153</t>
  </si>
  <si>
    <t>3</t>
  </si>
  <si>
    <t>ESO4.5</t>
  </si>
  <si>
    <t>Ayudas para la formación de personal investigador 2023</t>
  </si>
  <si>
    <t>3E.03.PREDOC23</t>
  </si>
  <si>
    <t>Predoctorales 2023: Ayudas para la formación de personal investigador (FPI) y la formación de personal investigador empresarial (FPI-E),
así como subvenciones para tasas académicas (FPI 2023)</t>
  </si>
  <si>
    <t>DIRECCIÓN GENERAL DE UNIVERSIDADES, INVESTIGACIÓN Y ENSEÑANZAS ARTÍSTICAS SUPERIORES</t>
  </si>
  <si>
    <t>La finalidad es financiar ayudas para formar en investigación científica y técnica a titulados superiores universitarios que quieran hacer una tesis doctoral</t>
  </si>
  <si>
    <t>150</t>
  </si>
  <si>
    <t>Ayudas para incorporar personal investigador al sistema de ciencia de las Illes Balears 2023</t>
  </si>
  <si>
    <t>1A.03.POSTDOC23</t>
  </si>
  <si>
    <t>Postdoctorales 2023: Ayudas para incorporar personal investigador al sistema de ciencia de las Illes Balears (contratos
postdoctorales 2023)</t>
  </si>
  <si>
    <t>La finalidad es conceder ayudas para incorporar personal investigador al sistema de ciencia de las Illes Balears (contratos postdoctorales 2023), como medida de fomento de la investigación científica y tecnológica para fortalecer la capacidad de investigación de los grupos de I+D y permitir que alcancen la condición de grupos de investigación competitivos</t>
  </si>
  <si>
    <t>134</t>
  </si>
  <si>
    <t>Itinerarios Integrales de inserción 2025-2026 destinados a colectivos vulnerables</t>
  </si>
  <si>
    <t>2H.01.PI25-26</t>
  </si>
  <si>
    <t>SOIB Itinerarios Integrales de inserción 2025-2026</t>
  </si>
  <si>
    <t>Itinerarios Integrales de inserción 2025-2026 dirigido a jóvenes con riesgo de exclusión social</t>
  </si>
  <si>
    <t>5A.04.PI25-26-J</t>
  </si>
  <si>
    <t>SOIB Itinerarios Integrales de inserción 2025-2026 GJ</t>
  </si>
  <si>
    <t>Ayudas a la contratación para el empleo de mujeres víctimas de violencia de género</t>
  </si>
  <si>
    <t>1A.02.SOIBDONA25-28</t>
  </si>
  <si>
    <t>SOIB - Oportunidades de Empleo para la Mujer 2025-2028</t>
  </si>
  <si>
    <t xml:space="preserve">La finalidad es promover la independencia económica y el empoderamiento de las mujeres participantes, al mismo tiempo que refuerza sus posibilidades de una posterior inserción laboral estable
</t>
  </si>
  <si>
    <t>Ayudas para la contratación de personas jóvenes con estudios cualificados en las entidades locales de las Islas Baleares y sus entidades vinculadas o dependientes, con el fin de que adquieran experiencia laboral ligada a su formación y que desarrollen habilidades que aumenten sus posibilidades de inserción laboral posterior en empleos cualificados</t>
  </si>
  <si>
    <t>5A.02.JQ25</t>
  </si>
  <si>
    <t>SOIB-Oportunidades de Empleo para Personas Jóvenes Cualificadas en Entidades Locales 2025</t>
  </si>
  <si>
    <t>Convocatoria de subvenciones SOIB - Oportunidades de Empleo para Personas Jóvenes Cualificadas en Entidades Locales 2025</t>
  </si>
  <si>
    <t>Ayudas para la formación de personal investigador (FPI) y la formación de personal investigador empresarial (FPI-E), así como subvenciones para tasas académicas (FPI 2024)</t>
  </si>
  <si>
    <t>3E.03.PREDOC24</t>
  </si>
  <si>
    <t>Predoctorales 2024: Ayudas para la formación de personal investigador (FPI) y la formación de personal investigador empresarial (FPI-E),
así como subvenciones para tasas académicas (FPI 2024)</t>
  </si>
  <si>
    <t>La finalidad financiar ayudas para formar personal investigador, con el objetivo de formar en investigación científica y técnica a titulados superiores universitarios que quieran hacer una tesis doctoral</t>
  </si>
  <si>
    <t xml:space="preserve">Ayudas para incorporar personal investigador al ecosistema de ciencia, tecnología e innovación de las Illes Balears (contratos postdoctorales 2024) </t>
  </si>
  <si>
    <t>1A.03.POSTDOC24</t>
  </si>
  <si>
    <t>Postdoctorales 2024: Ayudas para incorporar personal investigador al ecosistema de ciencia, tecnología e innovación de las Illes Balears (contratos postdoctorales 2024)</t>
  </si>
  <si>
    <t>La finalidad es conceder ayudas para incorporar personal investigador al ecosistema de ciencia, tecología e innovación de las Illes Balears (contratos postdoctorales 2024), como medida de fomento de la investigación científica y tecnológica para fortalecer la capacidad de investigación de los grupos de I+D y permitir que alcancen la condición de grupos de investigación competitivos</t>
  </si>
  <si>
    <t xml:space="preserve">Convocatoria de ayudas de formación para contratar personal investigador no doctor en el ámbito de la salud (ayudas PFIS-CAIB y PFIC-CAIB), corresponendientes al período 2025-2029 </t>
  </si>
  <si>
    <t>3E.03.PREDOC-SALUT25-29</t>
  </si>
  <si>
    <t>DIRECCIÓN GENERAL DE INVESTIGACIÓN EN SALUT, FORMACIÓN Y ACREDITACIÓN</t>
  </si>
  <si>
    <t>La finalidad es financiar ayudas para contratar personal destinadas a su formación como personal investigador en el ámbito de la biomedicina y de la salud, que contribuirán a incrementar su cualificación y profesionalización y a adquirir las competencias específicas de la fase inicial de la  carrera investigadora (etapa en formación, R1 o predoctoral); a promover la vocación investigadora entre los profesionales clínicos y a fortalecer la generación de conocimiento de frontera entre la investigación y su transferencia; así como otorgar ayudas para cubrir las tasas académicas para el personal investigador en formación, que incluyen la tutela académica del doctorado, la apertura y el mantenimiento del expediente, y la defensa de la tesis doctoral</t>
  </si>
  <si>
    <t>Renovación de los Conciertos para la prestación del Servicio de Orientación para el Empleo 25-27 destinados a colectivos vulnerables (antes Servicio de Orientación Profesional 23-24)</t>
  </si>
  <si>
    <t>2H.01.RENOV-SOP25-27</t>
  </si>
  <si>
    <t>Renovación de los Conciertos del Servicio de Orientación para colectivos de personas vulnerables 25-27 (antes Servicio de Orientación Profesional 23-24)</t>
  </si>
  <si>
    <t>SOIB</t>
  </si>
  <si>
    <t>Renovación, para el período 2025-2027, del Concierto con Entidades del Tercer Sector de Acción Social parar la prestación del Servicio de Orientación para el Empleo (antes Servicio de Orientación Profesional) dirigido a personas vulnerables en riesgo de exclusión social con la finalidad de ayudar a las personas usuarias a mejorar su empleabilidad, promover su carrera profesional y facilitar su contratación u orientarlas hacia el autoempleo</t>
  </si>
  <si>
    <t>01/03/2025 o fecha de firma de cada acuerdo de renovación, si ésta es posterior</t>
  </si>
  <si>
    <t>28/02/2027 o cuando se cumplan 2 años desde la firma del acuerdo de renovación</t>
  </si>
  <si>
    <t>Renovación de los Conciertos para la prestación del Servicio de Orientación para el Empleo 25-27 destinados a jóvenes en riesgo de exclusión social (antes Servicio de Orientación Profesional 23-24)</t>
  </si>
  <si>
    <t>5A.04.RENOV-SOP25-27-J</t>
  </si>
  <si>
    <t>Renovación de los Conciertos del Servicio de Orientación para el Empleo para jóvenes 25-27 (antes Servicio de Orientación Profesional 23-24)</t>
  </si>
  <si>
    <t>Renovación, para el período 2025-2027, del Concierto con Entidades del Tercer Sector de Acción Social parar la prestación del Servicio de Orientación para el Empleo (antes Servicio de Orientación Profesional) dirigido a jóvenes en riesgo de exclusión social con la finalidad de ayudar a las personas usuarias a mejorar su empleabilidad, promover su carrera profesional y facilitar su contratación u orientarlas hacia el autoempleo</t>
  </si>
  <si>
    <t>Proyectos Mixtos de Formación y Ocupación 2025-2026</t>
  </si>
  <si>
    <t>5A.03.PMIXTOS25-26</t>
  </si>
  <si>
    <t>Proyectos Mixtos 2025-2026</t>
  </si>
  <si>
    <t>Facilitar la incorporación al mercado laboral de personas jóvenes incritas en garantía Juvenil mediante proyetcos mixtos de formación y ocupación</t>
  </si>
  <si>
    <t>Creación de nueva oferta formativa de Formación Profesional</t>
  </si>
  <si>
    <t>GD-MP</t>
  </si>
  <si>
    <t>1B</t>
  </si>
  <si>
    <t>3E.01.INCREMENTO-FP</t>
  </si>
  <si>
    <t>Incremento de la oferta de FP de Grado Medio o de Grado Superior</t>
  </si>
  <si>
    <t>DIRECCIÓN GENERAL DE FORMACIÓN PROFESIONAL Y ORDENACIÓN EDUCATIVA</t>
  </si>
  <si>
    <t>Favorecer una mayor diversiicación ecónomica. Aumentar la oferta de formación profesional y la calidad del sistema educativo y de sus interxonexiones con el mercado laboral</t>
  </si>
  <si>
    <t>149
150</t>
  </si>
  <si>
    <t>Consolidación de plazas de Formación Profesional creadas por el MRR (PRTR)</t>
  </si>
  <si>
    <t>3E.02.CONSOLIDACION-FP</t>
  </si>
  <si>
    <t>Consolidación de la oferta de FP creada por el MRR</t>
  </si>
  <si>
    <t>Dar respuesta al esfuerzo realizado para desarrollar una formación profesional que sirva como instrumento para incrementar la capacidad para el trabajo de diversas profesiones y proporcionar la formación necesaria para adquirir las competencias profesionales y los conocimientos propios de cada sector económico; y ayudar a ajustar la oferta formativa de la formación profesional a las necesidades del sector productivo regional y para que redunde en una mayor inserción laboral de la población</t>
  </si>
  <si>
    <t>21</t>
  </si>
  <si>
    <t xml:space="preserve">Ayudas para incorporar personal investigador al ecosistema de ciencia, tecnología e innovación de las Illes Balears (contratos postdoctorales 2025) </t>
  </si>
  <si>
    <t>1A.03.POSTDOC25</t>
  </si>
  <si>
    <t>Postdoctorales 2025: Ayudas para incorporar personal investigador al ecosistema de ciencia, tecnología e innovación de las Illes Balears (contratos postdoctorales 2025)</t>
  </si>
  <si>
    <t>La finalidad es conceder ayudas para incorporar personal investigador al ecosistema de ciencia, tecología e innovación de las Illes Balears (contratos postdoctorales 2025), como medida de fomento de la investigación científica y tecnológica para fortalecer la capacidad de investigación de los grupos de I+D y permitir que alcancen la condición de grupos de investigación competitivos</t>
  </si>
  <si>
    <t>Ayudas para la formación de personal investigador (FPI) y la formación de personal investigador empresarial (FPI-E), así como subvenciones para tasas académicas (FPI 2025)</t>
  </si>
  <si>
    <t>3E.03.PREDOC25</t>
  </si>
  <si>
    <t>Predoctorales 2025: Ayudas para la formación de personal investigador (FPI) y la formación de personal investigador empresarial (FPI-E),
así como subvenciones para tasas académicas (FPI 2025)</t>
  </si>
  <si>
    <t>5</t>
  </si>
  <si>
    <t>5A.02.JQ26-27</t>
  </si>
  <si>
    <t>SOIB-Oportunidades de Empleo para Personas Jóvenes Cualificadas en Entidades Locales 2026-2027</t>
  </si>
  <si>
    <t>Convocatoria de subvenciones SOIB - Oportunidades de Empleo para Personas Jóvenes Cualificadas en Entidades Locales 2026-2027</t>
  </si>
  <si>
    <t>136</t>
  </si>
  <si>
    <t>1A.01.IMPULSAT25-26</t>
  </si>
  <si>
    <t>SOIB IMPULSAT 25-26</t>
  </si>
  <si>
    <t>5A.01.IMPULSAT25-26-J</t>
  </si>
  <si>
    <t>SOIB IMPULSAT 25-26 Jóvenes</t>
  </si>
  <si>
    <t>La finalidad es  fomentar la contratación de personas jóvenes en situación de desempleo para que puedan adquirir experiencia profesional y mantener sus competencias profesionales, con objeto de mejorar la empleabilidad y transitar hacia una inserción laboral continuada y de calidad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</si>
</sst>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-* #,##0.00_-;\-* #,##0.00_-;_-* &quot;-&quot;??_-;_-@_-"/>
    <numFmt numFmtId="164" formatCode="#,##0.00_ ;[Red]\-#,##0.00\ "/>
    <numFmt numFmtId="165" formatCode="_-* #,##0\ _€_-;\-* #,##0\ _€_-;_-* &quot;-&quot;??\ _€_-;_-@_-"/>
  </numFmts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6"/>
      <color theme="2" tint="-0.89999084444715716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1"/>
      <color theme="4" tint="-0.249977111117893"/>
      <name val="Calibri"/>
      <family val="2"/>
      <scheme val="minor"/>
    </font>
    <font>
      <b/>
      <sz val="22"/>
      <color theme="0"/>
      <name val="Calibri"/>
      <family val="2"/>
      <scheme val="minor"/>
    </font>
    <font>
      <sz val="22"/>
      <color theme="0"/>
      <name val="Calibri"/>
      <family val="2"/>
      <scheme val="minor"/>
    </font>
    <font>
      <b/>
      <sz val="10"/>
      <color indexed="8"/>
      <name val="Calibri"/>
      <family val="2"/>
    </font>
  </fonts>
  <fills count="8">
    <fill>
      <patternFill patternType="none"/>
    </fill>
    <fill>
      <patternFill patternType="gray125"/>
    </fill>
    <fill>
      <patternFill patternType="solid">
        <fgColor theme="0"/>
        <bgColor theme="4" tint="0.79998168889431442"/>
      </patternFill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8" tint="0.59996337778862885"/>
        <bgColor indexed="6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4" tint="0.79998168889431442"/>
        <bgColor indexed="64"/>
      </patternFill>
    </fill>
  </fills>
  <borders count="3">
    <border>
      <left/>
      <right/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109">
    <xf numFmtId="0" fontId="0" fillId="0" borderId="0" xfId="0"/>
    <xf numFmtId="0" fontId="3" fillId="0" borderId="0" xfId="0" applyFont="1"/>
    <xf numFmtId="0" fontId="4" fillId="0" borderId="0" xfId="0" applyFont="1"/>
    <xf numFmtId="49" fontId="5" fillId="2" borderId="0" xfId="0" applyNumberFormat="1" applyFont="1" applyFill="1" applyAlignment="1">
      <alignment horizontal="center"/>
    </xf>
    <xf numFmtId="49" fontId="5" fillId="2" borderId="0" xfId="0" applyNumberFormat="1" applyFont="1" applyFill="1" applyAlignment="1">
      <alignment horizontal="left"/>
    </xf>
    <xf numFmtId="49" fontId="5" fillId="2" borderId="0" xfId="0" applyNumberFormat="1" applyFont="1" applyFill="1"/>
    <xf numFmtId="14" fontId="5" fillId="2" borderId="0" xfId="0" applyNumberFormat="1" applyFont="1" applyFill="1"/>
    <xf numFmtId="4" fontId="5" fillId="2" borderId="0" xfId="1" applyNumberFormat="1" applyFont="1" applyFill="1" applyAlignment="1">
      <alignment horizontal="right"/>
    </xf>
    <xf numFmtId="4" fontId="5" fillId="2" borderId="0" xfId="0" applyNumberFormat="1" applyFont="1" applyFill="1"/>
    <xf numFmtId="164" fontId="5" fillId="2" borderId="0" xfId="1" applyNumberFormat="1" applyFont="1" applyFill="1"/>
    <xf numFmtId="164" fontId="5" fillId="3" borderId="0" xfId="1" applyNumberFormat="1" applyFont="1" applyFill="1"/>
    <xf numFmtId="9" fontId="5" fillId="3" borderId="0" xfId="2" applyFont="1" applyFill="1" applyAlignment="1">
      <alignment horizontal="center" vertical="center"/>
    </xf>
    <xf numFmtId="0" fontId="0" fillId="3" borderId="0" xfId="0" applyFill="1"/>
    <xf numFmtId="0" fontId="0" fillId="0" borderId="0" xfId="0" applyAlignment="1">
      <alignment horizontal="center"/>
    </xf>
    <xf numFmtId="0" fontId="0" fillId="0" borderId="0" xfId="0" applyAlignment="1">
      <alignment horizontal="left"/>
    </xf>
    <xf numFmtId="0" fontId="6" fillId="4" borderId="0" xfId="0" applyFont="1" applyFill="1"/>
    <xf numFmtId="0" fontId="7" fillId="4" borderId="0" xfId="0" applyFont="1" applyFill="1"/>
    <xf numFmtId="0" fontId="7" fillId="4" borderId="0" xfId="0" applyFont="1" applyFill="1" applyAlignment="1">
      <alignment horizontal="center"/>
    </xf>
    <xf numFmtId="0" fontId="7" fillId="4" borderId="0" xfId="0" applyFont="1" applyFill="1" applyAlignment="1">
      <alignment horizontal="left"/>
    </xf>
    <xf numFmtId="0" fontId="2" fillId="3" borderId="0" xfId="0" applyFont="1" applyFill="1"/>
    <xf numFmtId="0" fontId="8" fillId="5" borderId="1" xfId="0" applyFont="1" applyFill="1" applyBorder="1" applyAlignment="1">
      <alignment horizontal="left" vertical="top" wrapText="1"/>
    </xf>
    <xf numFmtId="0" fontId="8" fillId="5" borderId="2" xfId="0" applyFont="1" applyFill="1" applyBorder="1" applyAlignment="1">
      <alignment horizontal="center" vertical="top" wrapText="1"/>
    </xf>
    <xf numFmtId="0" fontId="8" fillId="5" borderId="2" xfId="0" applyFont="1" applyFill="1" applyBorder="1" applyAlignment="1">
      <alignment horizontal="left" vertical="top" wrapText="1"/>
    </xf>
    <xf numFmtId="49" fontId="0" fillId="0" borderId="0" xfId="0" applyNumberFormat="1" applyAlignment="1" applyProtection="1">
      <alignment vertical="center"/>
      <protection locked="0"/>
    </xf>
    <xf numFmtId="49" fontId="0" fillId="0" borderId="0" xfId="0" applyNumberFormat="1" applyAlignment="1" applyProtection="1">
      <alignment horizontal="center" vertical="center" wrapText="1"/>
      <protection locked="0"/>
    </xf>
    <xf numFmtId="49" fontId="0" fillId="0" borderId="0" xfId="0" applyNumberFormat="1" applyAlignment="1" applyProtection="1">
      <alignment horizontal="left" vertical="center" wrapText="1"/>
      <protection locked="0"/>
    </xf>
    <xf numFmtId="49" fontId="0" fillId="0" borderId="0" xfId="0" applyNumberFormat="1" applyAlignment="1" applyProtection="1">
      <alignment vertical="center" wrapText="1"/>
      <protection locked="0"/>
    </xf>
    <xf numFmtId="49" fontId="0" fillId="0" borderId="0" xfId="0" applyNumberFormat="1" applyAlignment="1" applyProtection="1">
      <alignment horizontal="justify" vertical="center" wrapText="1"/>
      <protection locked="0"/>
    </xf>
    <xf numFmtId="14" fontId="0" fillId="0" borderId="0" xfId="0" applyNumberFormat="1" applyAlignment="1" applyProtection="1">
      <alignment vertical="center" wrapText="1"/>
      <protection locked="0"/>
    </xf>
    <xf numFmtId="165" fontId="0" fillId="0" borderId="0" xfId="1" applyNumberFormat="1" applyFont="1" applyFill="1" applyBorder="1" applyAlignment="1" applyProtection="1">
      <alignment horizontal="center" vertical="center" wrapText="1"/>
      <protection locked="0"/>
    </xf>
    <xf numFmtId="2" fontId="0" fillId="0" borderId="0" xfId="1" applyNumberFormat="1" applyFont="1" applyFill="1" applyBorder="1" applyAlignment="1" applyProtection="1">
      <alignment horizontal="center" vertical="center" wrapText="1"/>
      <protection locked="0"/>
    </xf>
    <xf numFmtId="49" fontId="5" fillId="0" borderId="0" xfId="0" applyNumberFormat="1" applyFont="1" applyAlignment="1">
      <alignment vertical="center" wrapText="1"/>
    </xf>
    <xf numFmtId="4" fontId="0" fillId="0" borderId="0" xfId="0" applyNumberFormat="1" applyAlignment="1" applyProtection="1">
      <alignment horizontal="left" vertical="center" wrapText="1"/>
      <protection locked="0"/>
    </xf>
    <xf numFmtId="164" fontId="0" fillId="0" borderId="0" xfId="1" applyNumberFormat="1" applyFont="1" applyFill="1" applyAlignment="1" applyProtection="1">
      <alignment vertical="center"/>
    </xf>
    <xf numFmtId="9" fontId="0" fillId="0" borderId="0" xfId="2" applyFont="1" applyFill="1" applyAlignment="1" applyProtection="1">
      <alignment horizontal="center" vertical="center"/>
    </xf>
    <xf numFmtId="0" fontId="0" fillId="0" borderId="0" xfId="0" applyProtection="1">
      <protection locked="0"/>
    </xf>
    <xf numFmtId="49" fontId="5" fillId="0" borderId="0" xfId="0" applyNumberFormat="1" applyFont="1" applyAlignment="1">
      <alignment horizontal="center" vertical="center" wrapText="1"/>
    </xf>
    <xf numFmtId="3" fontId="5" fillId="6" borderId="0" xfId="1" applyNumberFormat="1" applyFont="1" applyFill="1" applyAlignment="1">
      <alignment vertical="center"/>
    </xf>
    <xf numFmtId="14" fontId="0" fillId="0" borderId="0" xfId="0" applyNumberFormat="1" applyAlignment="1">
      <alignment vertical="center" wrapText="1"/>
    </xf>
    <xf numFmtId="49" fontId="5" fillId="0" borderId="0" xfId="0" applyNumberFormat="1" applyFont="1" applyAlignment="1">
      <alignment horizontal="left" vertical="center" wrapText="1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left" vertical="center" wrapText="1"/>
    </xf>
    <xf numFmtId="0" fontId="0" fillId="0" borderId="0" xfId="0" applyAlignment="1">
      <alignment vertical="center" wrapText="1"/>
    </xf>
    <xf numFmtId="0" fontId="0" fillId="0" borderId="0" xfId="0" applyAlignment="1">
      <alignment horizontal="justify" vertical="center" wrapText="1"/>
    </xf>
    <xf numFmtId="49" fontId="0" fillId="0" borderId="0" xfId="0" applyNumberFormat="1" applyAlignment="1">
      <alignment horizontal="center" vertical="center" wrapText="1"/>
    </xf>
    <xf numFmtId="2" fontId="0" fillId="0" borderId="0" xfId="0" applyNumberFormat="1" applyAlignment="1">
      <alignment horizontal="center" vertical="center" wrapText="1"/>
    </xf>
    <xf numFmtId="49" fontId="0" fillId="0" borderId="0" xfId="0" applyNumberFormat="1" applyAlignment="1" applyProtection="1">
      <alignment horizontal="center" vertical="center"/>
      <protection locked="0"/>
    </xf>
    <xf numFmtId="4" fontId="0" fillId="0" borderId="0" xfId="1" applyNumberFormat="1" applyFont="1" applyFill="1" applyBorder="1" applyAlignment="1" applyProtection="1">
      <alignment horizontal="center" vertical="center" wrapText="1"/>
      <protection locked="0"/>
    </xf>
    <xf numFmtId="0" fontId="0" fillId="0" borderId="0" xfId="0" applyAlignment="1">
      <alignment horizontal="center" vertical="center"/>
    </xf>
    <xf numFmtId="0" fontId="0" fillId="0" borderId="0" xfId="0" applyAlignment="1" applyProtection="1">
      <alignment vertical="center"/>
      <protection locked="0"/>
    </xf>
    <xf numFmtId="2" fontId="0" fillId="0" borderId="0" xfId="1" applyNumberFormat="1" applyFont="1" applyFill="1" applyBorder="1" applyAlignment="1" applyProtection="1">
      <alignment horizontal="center" vertical="center"/>
      <protection locked="0"/>
    </xf>
    <xf numFmtId="49" fontId="0" fillId="0" borderId="0" xfId="0" applyNumberFormat="1" applyAlignment="1" applyProtection="1">
      <alignment horizontal="left" vertical="center"/>
      <protection locked="0"/>
    </xf>
    <xf numFmtId="4" fontId="0" fillId="0" borderId="0" xfId="0" applyNumberFormat="1" applyAlignment="1" applyProtection="1">
      <alignment horizontal="left" vertical="center"/>
      <protection locked="0"/>
    </xf>
    <xf numFmtId="49" fontId="0" fillId="3" borderId="0" xfId="0" applyNumberFormat="1" applyFill="1" applyAlignment="1" applyProtection="1">
      <alignment horizontal="center" vertical="center"/>
      <protection locked="0"/>
    </xf>
    <xf numFmtId="14" fontId="0" fillId="0" borderId="0" xfId="0" applyNumberFormat="1" applyAlignment="1">
      <alignment horizontal="center" vertical="center" wrapText="1"/>
    </xf>
    <xf numFmtId="0" fontId="0" fillId="0" borderId="0" xfId="0" applyAlignment="1" applyProtection="1">
      <alignment horizontal="center" vertical="center"/>
      <protection locked="0"/>
    </xf>
    <xf numFmtId="49" fontId="5" fillId="0" borderId="0" xfId="0" applyNumberFormat="1" applyFont="1" applyAlignment="1">
      <alignment horizontal="center" vertical="center"/>
    </xf>
    <xf numFmtId="0" fontId="5" fillId="0" borderId="0" xfId="0" applyFont="1" applyAlignment="1">
      <alignment horizontal="left" vertical="center" wrapText="1"/>
    </xf>
    <xf numFmtId="49" fontId="5" fillId="3" borderId="0" xfId="0" applyNumberFormat="1" applyFont="1" applyFill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5" fillId="0" borderId="0" xfId="0" applyFont="1" applyAlignment="1">
      <alignment horizontal="justify" vertical="center" wrapText="1"/>
    </xf>
    <xf numFmtId="14" fontId="5" fillId="0" borderId="0" xfId="0" applyNumberFormat="1" applyFont="1" applyAlignment="1">
      <alignment horizontal="center" vertical="center" wrapText="1"/>
    </xf>
    <xf numFmtId="165" fontId="5" fillId="0" borderId="0" xfId="1" applyNumberFormat="1" applyFont="1" applyBorder="1" applyAlignment="1">
      <alignment horizontal="center" vertical="center" wrapText="1"/>
    </xf>
    <xf numFmtId="2" fontId="5" fillId="0" borderId="0" xfId="0" applyNumberFormat="1" applyFont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4" fontId="5" fillId="0" borderId="0" xfId="0" applyNumberFormat="1" applyFont="1" applyAlignment="1">
      <alignment horizontal="left" vertical="center"/>
    </xf>
    <xf numFmtId="49" fontId="5" fillId="0" borderId="0" xfId="0" applyNumberFormat="1" applyFont="1" applyAlignment="1">
      <alignment horizontal="left" vertical="center"/>
    </xf>
    <xf numFmtId="2" fontId="5" fillId="0" borderId="0" xfId="1" applyNumberFormat="1" applyFont="1" applyBorder="1" applyAlignment="1">
      <alignment horizontal="center" vertical="center" wrapText="1"/>
    </xf>
    <xf numFmtId="164" fontId="5" fillId="0" borderId="0" xfId="1" applyNumberFormat="1" applyFont="1" applyAlignment="1">
      <alignment vertical="center"/>
    </xf>
    <xf numFmtId="9" fontId="5" fillId="0" borderId="0" xfId="2" applyFont="1" applyAlignment="1">
      <alignment horizontal="center" vertical="center"/>
    </xf>
    <xf numFmtId="49" fontId="5" fillId="6" borderId="0" xfId="0" applyNumberFormat="1" applyFont="1" applyFill="1" applyAlignment="1">
      <alignment horizontal="center" vertical="center"/>
    </xf>
    <xf numFmtId="0" fontId="5" fillId="6" borderId="0" xfId="0" applyFont="1" applyFill="1" applyAlignment="1">
      <alignment horizontal="left" vertical="center" wrapText="1"/>
    </xf>
    <xf numFmtId="49" fontId="5" fillId="6" borderId="0" xfId="0" applyNumberFormat="1" applyFont="1" applyFill="1" applyAlignment="1">
      <alignment horizontal="justify" vertical="center"/>
    </xf>
    <xf numFmtId="49" fontId="5" fillId="6" borderId="0" xfId="0" applyNumberFormat="1" applyFont="1" applyFill="1" applyAlignment="1">
      <alignment horizontal="center" vertical="center" wrapText="1"/>
    </xf>
    <xf numFmtId="0" fontId="5" fillId="6" borderId="0" xfId="0" applyFont="1" applyFill="1" applyAlignment="1">
      <alignment horizontal="justify" vertical="center" wrapText="1"/>
    </xf>
    <xf numFmtId="14" fontId="5" fillId="6" borderId="0" xfId="0" applyNumberFormat="1" applyFont="1" applyFill="1" applyAlignment="1">
      <alignment horizontal="center" vertical="center" wrapText="1"/>
    </xf>
    <xf numFmtId="165" fontId="5" fillId="6" borderId="0" xfId="1" applyNumberFormat="1" applyFont="1" applyFill="1" applyBorder="1" applyAlignment="1">
      <alignment horizontal="center" vertical="center" wrapText="1"/>
    </xf>
    <xf numFmtId="2" fontId="5" fillId="6" borderId="0" xfId="0" applyNumberFormat="1" applyFont="1" applyFill="1" applyAlignment="1">
      <alignment horizontal="center" vertical="center" wrapText="1"/>
    </xf>
    <xf numFmtId="49" fontId="5" fillId="6" borderId="0" xfId="0" applyNumberFormat="1" applyFont="1" applyFill="1" applyAlignment="1">
      <alignment horizontal="left" vertical="center"/>
    </xf>
    <xf numFmtId="4" fontId="5" fillId="6" borderId="0" xfId="0" applyNumberFormat="1" applyFont="1" applyFill="1" applyAlignment="1">
      <alignment horizontal="left" vertical="center"/>
    </xf>
    <xf numFmtId="2" fontId="5" fillId="6" borderId="0" xfId="1" applyNumberFormat="1" applyFont="1" applyFill="1" applyBorder="1" applyAlignment="1">
      <alignment horizontal="center" vertical="center" wrapText="1"/>
    </xf>
    <xf numFmtId="164" fontId="5" fillId="6" borderId="0" xfId="1" applyNumberFormat="1" applyFont="1" applyFill="1" applyAlignment="1">
      <alignment vertical="center"/>
    </xf>
    <xf numFmtId="9" fontId="5" fillId="6" borderId="0" xfId="2" applyFont="1" applyFill="1" applyAlignment="1">
      <alignment horizontal="center" vertical="center"/>
    </xf>
    <xf numFmtId="49" fontId="5" fillId="0" borderId="0" xfId="0" applyNumberFormat="1" applyFont="1" applyAlignment="1">
      <alignment vertical="center"/>
    </xf>
    <xf numFmtId="49" fontId="5" fillId="0" borderId="0" xfId="0" applyNumberFormat="1" applyFont="1" applyAlignment="1">
      <alignment horizontal="justify" vertical="center" wrapText="1"/>
    </xf>
    <xf numFmtId="14" fontId="5" fillId="0" borderId="0" xfId="0" applyNumberFormat="1" applyFont="1" applyAlignment="1">
      <alignment vertical="center" wrapText="1"/>
    </xf>
    <xf numFmtId="4" fontId="5" fillId="0" borderId="0" xfId="0" applyNumberFormat="1" applyFont="1" applyAlignment="1">
      <alignment horizontal="left" vertical="center" wrapText="1"/>
    </xf>
    <xf numFmtId="2" fontId="5" fillId="0" borderId="0" xfId="1" applyNumberFormat="1" applyFont="1" applyFill="1" applyBorder="1" applyAlignment="1">
      <alignment horizontal="center" vertical="center" wrapText="1"/>
    </xf>
    <xf numFmtId="3" fontId="5" fillId="0" borderId="0" xfId="1" applyNumberFormat="1" applyFont="1" applyAlignment="1">
      <alignment vertical="center"/>
    </xf>
    <xf numFmtId="49" fontId="5" fillId="6" borderId="0" xfId="0" applyNumberFormat="1" applyFont="1" applyFill="1" applyAlignment="1">
      <alignment vertical="center"/>
    </xf>
    <xf numFmtId="0" fontId="5" fillId="6" borderId="0" xfId="0" applyFont="1" applyFill="1" applyAlignment="1">
      <alignment horizontal="center" vertical="center" wrapText="1"/>
    </xf>
    <xf numFmtId="0" fontId="5" fillId="6" borderId="0" xfId="0" applyFont="1" applyFill="1" applyAlignment="1">
      <alignment horizontal="center" vertical="center"/>
    </xf>
    <xf numFmtId="0" fontId="5" fillId="6" borderId="0" xfId="0" applyFont="1" applyFill="1" applyAlignment="1">
      <alignment vertical="center" wrapText="1"/>
    </xf>
    <xf numFmtId="49" fontId="5" fillId="6" borderId="0" xfId="0" applyNumberFormat="1" applyFont="1" applyFill="1" applyAlignment="1">
      <alignment vertical="center" wrapText="1"/>
    </xf>
    <xf numFmtId="14" fontId="5" fillId="6" borderId="0" xfId="0" applyNumberFormat="1" applyFont="1" applyFill="1" applyAlignment="1">
      <alignment vertical="center" wrapText="1"/>
    </xf>
    <xf numFmtId="4" fontId="5" fillId="6" borderId="0" xfId="0" applyNumberFormat="1" applyFont="1" applyFill="1" applyAlignment="1">
      <alignment horizontal="left" vertical="center" wrapText="1"/>
    </xf>
    <xf numFmtId="14" fontId="0" fillId="0" borderId="0" xfId="0" applyNumberFormat="1" applyAlignment="1">
      <alignment vertical="center"/>
    </xf>
    <xf numFmtId="0" fontId="5" fillId="0" borderId="0" xfId="0" applyFont="1" applyAlignment="1">
      <alignment vertical="center" wrapText="1"/>
    </xf>
    <xf numFmtId="165" fontId="5" fillId="0" borderId="0" xfId="1" applyNumberFormat="1" applyFont="1" applyFill="1" applyBorder="1" applyAlignment="1">
      <alignment horizontal="center" vertical="center" wrapText="1"/>
    </xf>
    <xf numFmtId="14" fontId="5" fillId="7" borderId="0" xfId="0" applyNumberFormat="1" applyFont="1" applyFill="1" applyAlignment="1">
      <alignment vertical="center" wrapText="1"/>
    </xf>
    <xf numFmtId="49" fontId="5" fillId="0" borderId="0" xfId="0" applyNumberFormat="1" applyFont="1" applyAlignment="1">
      <alignment horizontal="justify" vertical="center"/>
    </xf>
    <xf numFmtId="2" fontId="5" fillId="0" borderId="0" xfId="0" applyNumberFormat="1" applyFont="1" applyAlignment="1">
      <alignment horizontal="center" vertical="center"/>
    </xf>
    <xf numFmtId="2" fontId="5" fillId="0" borderId="0" xfId="1" applyNumberFormat="1" applyFont="1" applyFill="1" applyBorder="1" applyAlignment="1">
      <alignment horizontal="center" vertical="center"/>
    </xf>
    <xf numFmtId="165" fontId="0" fillId="0" borderId="0" xfId="0" applyNumberFormat="1" applyProtection="1">
      <protection locked="0"/>
    </xf>
    <xf numFmtId="2" fontId="5" fillId="6" borderId="0" xfId="1" applyNumberFormat="1" applyFont="1" applyFill="1" applyBorder="1" applyAlignment="1">
      <alignment horizontal="center" vertical="center"/>
    </xf>
    <xf numFmtId="3" fontId="5" fillId="0" borderId="0" xfId="1" applyNumberFormat="1" applyFont="1" applyFill="1" applyAlignment="1">
      <alignment vertical="center"/>
    </xf>
    <xf numFmtId="49" fontId="5" fillId="6" borderId="0" xfId="0" applyNumberFormat="1" applyFont="1" applyFill="1" applyAlignment="1">
      <alignment horizontal="left" vertical="center" wrapText="1"/>
    </xf>
    <xf numFmtId="0" fontId="0" fillId="0" borderId="0" xfId="0" applyAlignment="1">
      <alignment vertical="center"/>
    </xf>
    <xf numFmtId="9" fontId="5" fillId="0" borderId="0" xfId="2" applyFont="1" applyAlignment="1">
      <alignment horizontal="center"/>
    </xf>
  </cellXfs>
  <cellStyles count="3">
    <cellStyle name="Millares" xfId="1" builtinId="3"/>
    <cellStyle name="Normal" xfId="0" builtinId="0"/>
    <cellStyle name="Porcentaje" xfId="2" builtinId="5"/>
  </cellStyles>
  <dxfs count="50">
    <dxf>
      <fill>
        <patternFill>
          <fgColor indexed="64"/>
          <bgColor theme="0" tint="-0.14996795556505021"/>
        </patternFill>
      </fill>
      <alignment horizontal="center" vertical="center" textRotation="0" wrapText="0" indent="0" justifyLastLine="0" shrinkToFit="0" readingOrder="0"/>
      <protection locked="1" hidden="0"/>
    </dxf>
    <dxf>
      <numFmt numFmtId="164" formatCode="#,##0.00_ ;[Red]\-#,##0.00\ "/>
      <fill>
        <patternFill>
          <fgColor indexed="64"/>
          <bgColor theme="0" tint="-0.14996795556505021"/>
        </patternFill>
      </fill>
      <alignment vertical="center" textRotation="0" indent="0" justifyLastLine="0" shrinkToFit="0" readingOrder="0"/>
      <protection locked="1" hidden="0"/>
    </dxf>
    <dxf>
      <numFmt numFmtId="164" formatCode="#,##0.00_ ;[Red]\-#,##0.00\ "/>
      <fill>
        <patternFill>
          <fgColor indexed="64"/>
          <bgColor theme="0" tint="-0.14996795556505021"/>
        </patternFill>
      </fill>
      <alignment vertical="center" textRotation="0" indent="0" justifyLastLine="0" shrinkToFit="0" readingOrder="0"/>
      <protection locked="1" hidden="0"/>
    </dxf>
    <dxf>
      <numFmt numFmtId="164" formatCode="#,##0.00_ ;[Red]\-#,##0.00\ "/>
      <fill>
        <patternFill>
          <fgColor indexed="64"/>
          <bgColor theme="0" tint="-0.14996795556505021"/>
        </patternFill>
      </fill>
      <alignment vertical="center" textRotation="0" indent="0" justifyLastLine="0" shrinkToFit="0" readingOrder="0"/>
      <protection locked="1" hidden="0"/>
    </dxf>
    <dxf>
      <numFmt numFmtId="2" formatCode="0.00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protection locked="0" hidden="0"/>
    </dxf>
    <dxf>
      <alignment horizontal="left" vertical="center" textRotation="0" indent="0" justifyLastLine="0" shrinkToFit="0" readingOrder="0"/>
      <protection locked="0" hidden="0"/>
    </dxf>
    <dxf>
      <alignment horizontal="left" vertical="center" textRotation="0" indent="0" justifyLastLine="0" shrinkToFit="0" readingOrder="0"/>
      <protection locked="0" hidden="0"/>
    </dxf>
    <dxf>
      <fill>
        <patternFill patternType="none">
          <fgColor indexed="64"/>
          <bgColor indexed="65"/>
        </patternFill>
      </fill>
      <alignment horizontal="left" vertical="center" textRotation="0" indent="0" justifyLastLine="0" shrinkToFit="0" readingOrder="0"/>
      <protection locked="0" hidden="0"/>
    </dxf>
    <dxf>
      <fill>
        <patternFill patternType="none">
          <fgColor indexed="64"/>
          <bgColor indexed="65"/>
        </patternFill>
      </fill>
      <alignment vertical="center" textRotation="0" indent="0" justifyLastLine="0" shrinkToFit="0" readingOrder="0"/>
      <protection locked="0" hidden="0"/>
    </dxf>
    <dxf>
      <fill>
        <patternFill patternType="none">
          <fgColor indexed="64"/>
          <bgColor indexed="65"/>
        </patternFill>
      </fill>
      <alignment vertical="center" textRotation="0" indent="0" justifyLastLine="0" shrinkToFit="0" readingOrder="0"/>
      <protection locked="0" hidden="0"/>
    </dxf>
    <dxf>
      <fill>
        <patternFill patternType="none">
          <fgColor indexed="64"/>
          <bgColor indexed="65"/>
        </patternFill>
      </fill>
      <alignment vertical="center" textRotation="0" indent="0" justifyLastLine="0" shrinkToFit="0" readingOrder="0"/>
      <protection locked="0" hidden="0"/>
    </dxf>
    <dxf>
      <fill>
        <patternFill patternType="none">
          <fgColor indexed="64"/>
          <bgColor indexed="65"/>
        </patternFill>
      </fill>
      <alignment vertical="center" textRotation="0" indent="0" justifyLastLine="0" shrinkToFit="0" readingOrder="0"/>
      <protection locked="0" hidden="0"/>
    </dxf>
    <dxf>
      <fill>
        <patternFill patternType="none">
          <fgColor indexed="64"/>
          <bgColor indexed="65"/>
        </patternFill>
      </fill>
      <alignment vertical="center" textRotation="0" indent="0" justifyLastLine="0" shrinkToFit="0" readingOrder="0"/>
      <protection locked="0" hidden="0"/>
    </dxf>
    <dxf>
      <fill>
        <patternFill patternType="none">
          <fgColor indexed="64"/>
          <bgColor indexed="65"/>
        </patternFill>
      </fill>
      <alignment vertical="center" textRotation="0" indent="0" justifyLastLine="0" shrinkToFit="0" readingOrder="0"/>
      <protection locked="0" hidden="0"/>
    </dxf>
    <dxf>
      <fill>
        <patternFill patternType="none">
          <fgColor indexed="64"/>
          <bgColor indexed="65"/>
        </patternFill>
      </fill>
      <alignment vertical="center" textRotation="0" indent="0" justifyLastLine="0" shrinkToFit="0" readingOrder="0"/>
      <protection locked="0" hidden="0"/>
    </dxf>
    <dxf>
      <fill>
        <patternFill patternType="none">
          <fgColor indexed="64"/>
          <bgColor indexed="65"/>
        </patternFill>
      </fill>
      <alignment vertical="center" textRotation="0" indent="0" justifyLastLine="0" shrinkToFit="0" readingOrder="0"/>
      <protection locked="0" hidden="0"/>
    </dxf>
    <dxf>
      <alignment vertical="center" textRotation="0" indent="0" justifyLastLine="0" shrinkToFit="0" readingOrder="0"/>
      <protection locked="0" hidden="0"/>
    </dxf>
    <dxf>
      <alignment horizontal="center" vertical="center" textRotation="0" indent="0" justifyLastLine="0" shrinkToFit="0" readingOrder="0"/>
      <protection locked="0" hidden="0"/>
    </dxf>
    <dxf>
      <alignment horizontal="center" vertical="center" textRotation="0" indent="0" justifyLastLine="0" shrinkToFit="0" readingOrder="0"/>
      <protection locked="0" hidden="0"/>
    </dxf>
    <dxf>
      <alignment horizontal="center" vertical="center" textRotation="0" indent="0" justifyLastLine="0" shrinkToFit="0" readingOrder="0"/>
      <protection locked="0" hidden="0"/>
    </dxf>
    <dxf>
      <alignment horizontal="center" vertical="center" textRotation="0" indent="0" justifyLastLine="0" shrinkToFit="0" readingOrder="0"/>
      <protection locked="0" hidden="0"/>
    </dxf>
    <dxf>
      <alignment horizontal="center" vertical="center" textRotation="0" indent="0" justifyLastLine="0" shrinkToFit="0" readingOrder="0"/>
      <protection locked="0" hidden="0"/>
    </dxf>
    <dxf>
      <alignment horizontal="center" vertical="center" textRotation="0" indent="0" justifyLastLine="0" shrinkToFit="0" readingOrder="0"/>
      <protection locked="0" hidden="0"/>
    </dxf>
    <dxf>
      <numFmt numFmtId="2" formatCode="0.00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protection locked="0" hidden="0"/>
    </dxf>
    <dxf>
      <alignment horizontal="right" vertical="center" textRotation="0" wrapText="0" indent="0" justifyLastLine="0" shrinkToFit="0" readingOrder="0"/>
      <protection locked="0" hidden="0"/>
    </dxf>
    <dxf>
      <numFmt numFmtId="19" formatCode="dd/mm/yyyy"/>
      <alignment vertical="center" textRotation="0" indent="0" justifyLastLine="0" shrinkToFit="0" readingOrder="0"/>
      <protection locked="0" hidden="0"/>
    </dxf>
    <dxf>
      <numFmt numFmtId="19" formatCode="dd/mm/yyyy"/>
      <alignment vertical="center" textRotation="0" indent="0" justifyLastLine="0" shrinkToFit="0" readingOrder="0"/>
      <protection locked="0" hidden="0"/>
    </dxf>
    <dxf>
      <alignment vertical="center" textRotation="0" indent="0" justifyLastLine="0" shrinkToFit="0" readingOrder="0"/>
      <protection locked="0" hidden="0"/>
    </dxf>
    <dxf>
      <alignment horizontal="justify" vertical="center" textRotation="0" wrapText="1" indent="0" justifyLastLine="0" shrinkToFit="0" readingOrder="0"/>
      <protection locked="0" hidden="0"/>
    </dxf>
    <dxf>
      <alignment vertical="center" textRotation="0" indent="0" justifyLastLine="0" shrinkToFit="0" readingOrder="0"/>
      <protection locked="0" hidden="0"/>
    </dxf>
    <dxf>
      <alignment vertical="center" textRotation="0" indent="0" justifyLastLine="0" shrinkToFit="0" readingOrder="0"/>
      <protection locked="0" hidden="0"/>
    </dxf>
    <dxf>
      <alignment vertical="center" textRotation="0" indent="0" justifyLastLine="0" shrinkToFit="0" readingOrder="0"/>
      <protection locked="0" hidden="0"/>
    </dxf>
    <dxf>
      <alignment vertical="center" textRotation="0" indent="0" justifyLastLine="0" shrinkToFit="0" readingOrder="0"/>
      <protection locked="0" hidden="0"/>
    </dxf>
    <dxf>
      <fill>
        <patternFill>
          <fgColor indexed="64"/>
          <bgColor theme="0"/>
        </patternFill>
      </fill>
      <alignment horizontal="center" vertical="center" textRotation="0" indent="0" justifyLastLine="0" shrinkToFit="0" readingOrder="0"/>
      <protection locked="0" hidden="0"/>
    </dxf>
    <dxf>
      <fill>
        <patternFill>
          <fgColor indexed="64"/>
          <bgColor theme="0"/>
        </patternFill>
      </fill>
      <alignment horizontal="center" vertical="center" textRotation="0" indent="0" justifyLastLine="0" shrinkToFit="0" readingOrder="0"/>
      <protection locked="0" hidden="0"/>
    </dxf>
    <dxf>
      <fill>
        <patternFill patternType="solid">
          <fgColor indexed="64"/>
          <bgColor theme="0"/>
        </patternFill>
      </fill>
      <alignment vertical="center" textRotation="0" indent="0" justifyLastLine="0" shrinkToFit="0" readingOrder="0"/>
      <protection locked="0" hidden="0"/>
    </dxf>
    <dxf>
      <alignment horizontal="center" vertical="center" textRotation="0" indent="0" justifyLastLine="0" shrinkToFit="0" readingOrder="0"/>
      <protection locked="0" hidden="0"/>
    </dxf>
    <dxf>
      <alignment horizontal="center" vertical="center" textRotation="0" indent="0" justifyLastLine="0" shrinkToFit="0" readingOrder="0"/>
      <protection locked="0" hidden="0"/>
    </dxf>
    <dxf>
      <alignment horizontal="left" vertical="center" textRotation="0" indent="0" justifyLastLine="0" shrinkToFit="0" readingOrder="0"/>
      <protection locked="0" hidden="0"/>
    </dxf>
    <dxf>
      <alignment horizontal="center" vertical="center" textRotation="0" indent="0" justifyLastLine="0" shrinkToFit="0" readingOrder="0"/>
      <protection locked="0" hidden="0"/>
    </dxf>
    <dxf>
      <alignment horizontal="center" vertical="center" textRotation="0" indent="0" justifyLastLine="0" shrinkToFit="0" readingOrder="0"/>
      <protection locked="0" hidden="0"/>
    </dxf>
    <dxf>
      <alignment horizontal="center" vertical="center" textRotation="0" indent="0" justifyLastLine="0" shrinkToFit="0" readingOrder="0"/>
      <protection locked="0" hidden="0"/>
    </dxf>
    <dxf>
      <alignment horizontal="center" vertical="center" textRotation="0" indent="0" justifyLastLine="0" shrinkToFit="0" readingOrder="0"/>
      <protection locked="0" hidden="0"/>
    </dxf>
    <dxf>
      <alignment horizontal="center" vertical="center" textRotation="0" indent="0" justifyLastLine="0" shrinkToFit="0" readingOrder="0"/>
      <protection locked="0" hidden="0"/>
    </dxf>
    <dxf>
      <alignment vertical="center" textRotation="0" indent="0" justifyLastLine="0" shrinkToFit="0" readingOrder="0"/>
      <protection locked="0" hidden="0"/>
    </dxf>
    <dxf>
      <alignment vertical="center" textRotation="0" indent="0" justifyLastLine="0" shrinkToFit="0" readingOrder="0"/>
      <protection locked="0" hidden="0"/>
    </dxf>
    <dxf>
      <border outline="0">
        <top style="medium">
          <color indexed="64"/>
        </top>
      </border>
    </dxf>
    <dxf>
      <alignment vertical="center" textRotation="0" indent="0" justifyLastLine="0" shrinkToFit="0" readingOrder="0"/>
      <protection locked="0" hidden="0"/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Calibri"/>
        <scheme val="none"/>
      </font>
      <fill>
        <patternFill patternType="solid">
          <fgColor indexed="64"/>
          <bgColor theme="9" tint="0.59999389629810485"/>
        </patternFill>
      </fill>
      <alignment horizontal="left" vertical="top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253F3D60-7800-4998-B304-83E8776611C0}" name="Tabla1" displayName="Tabla1" ref="A7:AT20" totalsRowShown="0" headerRowDxfId="49" dataDxfId="47" headerRowBorderDxfId="48" tableBorderDxfId="46">
  <autoFilter ref="A7:AT20" xr:uid="{253F3D60-7800-4998-B304-83E8776611C0}"/>
  <tableColumns count="46">
    <tableColumn id="1" xr3:uid="{F628AB9B-3DB3-4C97-ADF1-D258E11AA77A}" name="CCI Programa" dataDxfId="45"/>
    <tableColumn id="2" xr3:uid="{0CD35E81-8A07-4CE1-8D0B-8EEC8F940A12}" name="Título Programa" dataDxfId="44"/>
    <tableColumn id="3" xr3:uid="{8B6568D0-A1F1-469A-96EB-75CD7378D707}" name="Prioridad" dataDxfId="43"/>
    <tableColumn id="4" xr3:uid="{3DAD4770-02CD-4C85-96C5-7D83A7E71297}" name="Objetivo específico" dataDxfId="42"/>
    <tableColumn id="5" xr3:uid="{8F7E83BC-2729-4604-8F38-14E06265A5AF}" name="Fondo" dataDxfId="41"/>
    <tableColumn id="6" xr3:uid="{0BACAAF0-750D-436D-AC68-BC57D70BFC51}" name="Categoría de región" dataDxfId="40"/>
    <tableColumn id="7" xr3:uid="{F4564372-E17B-457A-BFD9-2CE1E9F07EEA}" name="Código global de la operación" dataDxfId="39"/>
    <tableColumn id="37" xr3:uid="{EA7164D8-B6EF-422C-BA05-A5D8291E2F4D}" name="Descripción de la operación" dataDxfId="38"/>
    <tableColumn id="9" xr3:uid="{AD739288-193E-4257-81F9-A44ADB2C49B7}" name="Operación estratégica_x000a_(SI/NO)" dataDxfId="37"/>
    <tableColumn id="10" xr3:uid="{FACB07D1-5010-4570-B34B-C9B99C6CF357}" name="Aplicación art. 94 o art.95" dataDxfId="36"/>
    <tableColumn id="11" xr3:uid="{C62172C0-6AE9-43F1-B181-845DFEC1C192}" name="Código común _x000a_métodos de gestión" dataDxfId="35"/>
    <tableColumn id="12" xr3:uid="{3EB89C9E-AD2B-4ACC-B0C3-E3275DF1E58E}" name="Método de Gestión" dataDxfId="34"/>
    <tableColumn id="38" xr3:uid="{07664163-5040-4C92-BE3B-A6207566291D}" name="Tipología de operación" dataDxfId="33"/>
    <tableColumn id="8" xr3:uid="{4B074371-34F0-4E70-86C2-399F69753F71}" name="Código operación" dataDxfId="32"/>
    <tableColumn id="13" xr3:uid="{C7872E38-E28A-4243-BE63-F3B076F9E450}" name="Nombre  operación" dataDxfId="31"/>
    <tableColumn id="15" xr3:uid="{A431234F-1C4E-41A4-AE10-071A34AD7201}" name="Beneficiario" dataDxfId="30"/>
    <tableColumn id="16" xr3:uid="{F2413813-3762-42C3-8B86-56F437678EBD}" name="Contratista" dataDxfId="29"/>
    <tableColumn id="14" xr3:uid="{EC300AC1-9F71-4D15-9913-68B78FD98806}" name="Finalidad operación" dataDxfId="28"/>
    <tableColumn id="39" xr3:uid="{0A3F09B3-1444-4654-970B-2A0208F0F080}" name="Logros previstos o reales" dataDxfId="27"/>
    <tableColumn id="17" xr3:uid="{EAE69588-6A9D-4C34-A9D1-D2D980AA7127}" name="Fecha Inicio" dataDxfId="26"/>
    <tableColumn id="18" xr3:uid="{BFCFF716-7DCE-4900-8EC8-D42CEA8BA1F3}" name="Fecha_x000a_Finalización" dataDxfId="25"/>
    <tableColumn id="19" xr3:uid="{2C428CB6-4349-414E-9A7D-828C1136B59D}" name="Coste subvencionable de la operación aprobada" dataDxfId="24" dataCellStyle="Millares"/>
    <tableColumn id="34" xr3:uid="{D0E428AE-26D6-4925-A5DC-E8846178DECA}" name="Financiación privada nacional" dataDxfId="23" dataCellStyle="Millares"/>
    <tableColumn id="23" xr3:uid="{BFC0F06F-F402-4215-B2E3-8302630EE1B5}" name="País" dataDxfId="22"/>
    <tableColumn id="24" xr3:uid="{D4056BE7-B045-423B-90E0-DEEE8236487D}" name="Campo de intervención" dataDxfId="21"/>
    <tableColumn id="25" xr3:uid="{79F1A7DF-F1E4-4C00-AA09-1933C8994406}" name="Forma de ayuda" dataDxfId="20"/>
    <tableColumn id="26" xr3:uid="{06D9B97E-6489-41B7-9BAE-7B33C90B7314}" name="D. Aplicación Territorial" dataDxfId="19"/>
    <tableColumn id="27" xr3:uid="{2E536DFE-8FC8-4963-A76B-85CCC4722A82}" name="D. Actividad Económica" dataDxfId="18"/>
    <tableColumn id="28" xr3:uid="{442BD467-A08A-446D-A4E0-72B18F0477B8}" name="D. Ubicación" dataDxfId="17"/>
    <tableColumn id="29" xr3:uid="{724BCDEF-526F-4634-BB16-13699F7E6408}" name="D. Tema secundario del FSE+ 01" dataDxfId="16"/>
    <tableColumn id="46" xr3:uid="{0DF3E8C1-41BA-40D3-A06F-95812D8E837A}" name="D. Tema secundario del FSE+ 02" dataDxfId="15"/>
    <tableColumn id="45" xr3:uid="{8915047C-C83F-4696-8DF3-E3AD7949295C}" name="D. Tema secundario del FSE+ 03" dataDxfId="14"/>
    <tableColumn id="44" xr3:uid="{F00B9742-92B0-4D0D-8603-6D6E36975E0C}" name="D. Tema secundario del FSE+ 04" dataDxfId="13"/>
    <tableColumn id="43" xr3:uid="{EA1A901C-946E-40E5-B6FF-41CA5D1A109F}" name="D. Tema secundario del FSE+ 05" dataDxfId="12"/>
    <tableColumn id="42" xr3:uid="{AC0DD3C7-9C03-4522-B340-06659D369E9E}" name="D. Tema secundario del FSE+ 06" dataDxfId="11"/>
    <tableColumn id="41" xr3:uid="{5333EFC5-A79B-4692-9AE7-EB1D6D4B20BA}" name="D. Tema secundario del FSE+ 07" dataDxfId="10"/>
    <tableColumn id="40" xr3:uid="{942AA048-BAAE-4DDE-A95F-6AAEF525F9A1}" name="D. Tema secundario del FSE+ 08" dataDxfId="9"/>
    <tableColumn id="22" xr3:uid="{5E3E6072-3510-414B-A64D-1F3143689267}" name="D. Tema secundario del FSE+ 09" dataDxfId="8"/>
    <tableColumn id="21" xr3:uid="{62BB44F3-DAC0-4665-A0BA-6E3DDF7F9EC7}" name="D. Tema secundario del FSE+ 10" dataDxfId="7"/>
    <tableColumn id="30" xr3:uid="{FA2BA021-44D3-41DA-9656-4832DCD9666A}" name="D. Igualdad de Género" dataDxfId="6"/>
    <tableColumn id="31" xr3:uid="{C3E9ABFF-897C-406A-A7A2-FC85B84D835B}" name="D. Macrorregional y de las cuencas marítimas" dataDxfId="5"/>
    <tableColumn id="36" xr3:uid="{DF2E34DF-E971-4C90-9E70-4DB697AE6F03}" name="Importe total del gasto subvencionable declarado por los beneficiarios" dataDxfId="4" dataCellStyle="Millares"/>
    <tableColumn id="32" xr3:uid="{D2C36CC6-3625-4696-8907-305B255B2EAA}" name="Contribución pública total (nacional+comunitaria)" dataDxfId="3" dataCellStyle="Millares">
      <calculatedColumnFormula>AR8+AS8</calculatedColumnFormula>
    </tableColumn>
    <tableColumn id="33" xr3:uid="{CCE40514-54BB-4F2C-B6AD-B4E68710CC40}" name="Financiación pública nacional" dataDxfId="2" dataCellStyle="Millares">
      <calculatedColumnFormula>V8-(AS8+W8)</calculatedColumnFormula>
    </tableColumn>
    <tableColumn id="35" xr3:uid="{66CA130F-B93E-4400-9F4B-3F7DA37237C1}" name="Contribución de los fondos a las operaciones seleccionadas (EUR)" dataDxfId="1" dataCellStyle="Millares">
      <calculatedColumnFormula>V8*AT8</calculatedColumnFormula>
    </tableColumn>
    <tableColumn id="20" xr3:uid="{B6F4A943-7D8A-44BB-9AEE-B1DF658011E9}" name="Porcentaje de cofinanciación" dataDxfId="0" dataCellStyle="Porcentaje">
      <calculatedColumnFormula>IF(A8="2021ES05SFPR009",85%,IF(A8="2021ES05SFPR004",90%,IF(C8="6",95%,IF(F8="M",40%,IF(F8="T",60%,IF(F8="L",85%,0))))))</calculatedColumnFormula>
    </tableColumn>
  </tableColumns>
  <tableStyleInfo name="TableStyleLight2"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308F47D-8E5F-46B5-820D-9BB5598D6B86}">
  <dimension ref="A1:AV43"/>
  <sheetViews>
    <sheetView tabSelected="1" workbookViewId="0">
      <selection activeCell="H31" sqref="H31"/>
    </sheetView>
  </sheetViews>
  <sheetFormatPr baseColWidth="10" defaultColWidth="11.42578125" defaultRowHeight="15" x14ac:dyDescent="0.25"/>
  <cols>
    <col min="1" max="1" width="20.140625" customWidth="1"/>
    <col min="2" max="2" width="22.85546875" customWidth="1"/>
    <col min="3" max="3" width="8" style="13" customWidth="1"/>
    <col min="4" max="4" width="9.5703125" style="13" customWidth="1"/>
    <col min="5" max="5" width="8" style="13" customWidth="1"/>
    <col min="6" max="6" width="8.28515625" style="13" customWidth="1"/>
    <col min="7" max="7" width="9.28515625" style="13" customWidth="1"/>
    <col min="8" max="8" width="56.7109375" style="14" customWidth="1"/>
    <col min="9" max="9" width="10.85546875" style="13" customWidth="1"/>
    <col min="10" max="10" width="17" style="13" customWidth="1"/>
    <col min="11" max="11" width="12" customWidth="1"/>
    <col min="12" max="12" width="10.42578125" style="13" customWidth="1"/>
    <col min="13" max="13" width="10.140625" customWidth="1"/>
    <col min="14" max="14" width="30.140625" customWidth="1"/>
    <col min="15" max="15" width="25.28515625" customWidth="1"/>
    <col min="16" max="16" width="27.7109375" customWidth="1"/>
    <col min="17" max="17" width="10" customWidth="1"/>
    <col min="18" max="18" width="48.140625" customWidth="1"/>
    <col min="19" max="19" width="13.42578125" customWidth="1"/>
    <col min="20" max="20" width="13.7109375" customWidth="1"/>
    <col min="21" max="21" width="14.28515625" customWidth="1"/>
    <col min="22" max="22" width="18.7109375" customWidth="1"/>
    <col min="23" max="23" width="12.7109375" customWidth="1"/>
    <col min="25" max="25" width="4.85546875" customWidth="1"/>
    <col min="26" max="26" width="11.28515625" customWidth="1"/>
    <col min="27" max="27" width="10.7109375" customWidth="1"/>
    <col min="28" max="28" width="11" customWidth="1"/>
    <col min="29" max="29" width="12.28515625" customWidth="1"/>
    <col min="30" max="39" width="7.85546875" customWidth="1"/>
    <col min="40" max="40" width="11.28515625" customWidth="1"/>
    <col min="41" max="41" width="14" customWidth="1"/>
    <col min="42" max="42" width="19.5703125" customWidth="1"/>
    <col min="43" max="43" width="17.7109375" customWidth="1"/>
    <col min="44" max="44" width="18.140625" customWidth="1"/>
    <col min="45" max="45" width="18.5703125" customWidth="1"/>
    <col min="48" max="48" width="12.7109375" style="13" customWidth="1"/>
    <col min="49" max="49" width="15.28515625" customWidth="1"/>
    <col min="50" max="50" width="14.85546875" customWidth="1"/>
    <col min="51" max="51" width="52.28515625" customWidth="1"/>
    <col min="52" max="53" width="36.28515625" customWidth="1"/>
    <col min="54" max="54" width="22.5703125" customWidth="1"/>
    <col min="55" max="55" width="33.140625" customWidth="1"/>
  </cols>
  <sheetData>
    <row r="1" spans="1:48" s="12" customFormat="1" ht="21" x14ac:dyDescent="0.35">
      <c r="A1" s="1" t="s">
        <v>0</v>
      </c>
      <c r="B1" s="2" t="str">
        <f>B8</f>
        <v xml:space="preserve">FSE+ C.A. Illes Balears </v>
      </c>
      <c r="C1" s="3"/>
      <c r="D1" s="3"/>
      <c r="E1" s="3"/>
      <c r="F1" s="3"/>
      <c r="G1" s="3"/>
      <c r="H1" s="4"/>
      <c r="I1" s="3"/>
      <c r="J1" s="3"/>
      <c r="K1" s="5"/>
      <c r="L1" s="3"/>
      <c r="M1" s="5"/>
      <c r="N1" s="5"/>
      <c r="O1" s="5"/>
      <c r="P1" s="5"/>
      <c r="Q1" s="5"/>
      <c r="R1" s="5"/>
      <c r="S1" s="5"/>
      <c r="T1" s="6"/>
      <c r="U1" s="6"/>
      <c r="V1" s="7"/>
      <c r="W1" s="7"/>
      <c r="X1" s="5"/>
      <c r="Y1" s="5"/>
      <c r="Z1" s="5"/>
      <c r="AA1" s="5"/>
      <c r="AB1" s="5"/>
      <c r="AC1" s="5"/>
      <c r="AD1" s="5"/>
      <c r="AE1" s="5"/>
      <c r="AF1" s="5"/>
      <c r="AG1" s="5"/>
      <c r="AH1" s="5"/>
      <c r="AI1" s="5"/>
      <c r="AJ1" s="5"/>
      <c r="AK1" s="5"/>
      <c r="AL1" s="5"/>
      <c r="AM1" s="5"/>
      <c r="AN1" s="8"/>
      <c r="AO1" s="5"/>
      <c r="AP1" s="9"/>
      <c r="AQ1" s="10"/>
      <c r="AR1" s="10"/>
      <c r="AS1" s="10"/>
      <c r="AT1" s="11"/>
    </row>
    <row r="2" spans="1:48" ht="21" x14ac:dyDescent="0.35">
      <c r="A2" s="1"/>
      <c r="AT2" s="13"/>
      <c r="AV2"/>
    </row>
    <row r="3" spans="1:48" ht="21" x14ac:dyDescent="0.35">
      <c r="A3" s="1"/>
      <c r="AT3" s="13"/>
      <c r="AV3"/>
    </row>
    <row r="4" spans="1:48" ht="28.5" x14ac:dyDescent="0.45">
      <c r="A4" s="15" t="s">
        <v>1</v>
      </c>
      <c r="B4" s="16"/>
      <c r="C4" s="17"/>
      <c r="D4" s="17"/>
      <c r="E4" s="17"/>
      <c r="F4" s="17"/>
      <c r="G4" s="17"/>
      <c r="H4" s="18"/>
      <c r="I4" s="17"/>
      <c r="J4" s="17"/>
      <c r="K4" s="16"/>
      <c r="L4" s="17"/>
      <c r="M4" s="16"/>
      <c r="N4" s="16"/>
      <c r="O4" s="16"/>
      <c r="P4" s="16"/>
      <c r="Q4" s="16"/>
      <c r="R4" s="16"/>
      <c r="S4" s="16"/>
      <c r="T4" s="16"/>
      <c r="U4" s="16"/>
      <c r="V4" s="16"/>
      <c r="W4" s="16"/>
      <c r="X4" s="16"/>
      <c r="Y4" s="16"/>
      <c r="Z4" s="16"/>
      <c r="AA4" s="16"/>
      <c r="AB4" s="16"/>
      <c r="AC4" s="16"/>
      <c r="AD4" s="16"/>
      <c r="AE4" s="16"/>
      <c r="AF4" s="16"/>
      <c r="AG4" s="16"/>
      <c r="AH4" s="16"/>
      <c r="AI4" s="16"/>
      <c r="AJ4" s="16"/>
      <c r="AK4" s="16"/>
      <c r="AL4" s="16"/>
      <c r="AM4" s="16"/>
      <c r="AN4" s="16"/>
      <c r="AO4" s="16"/>
      <c r="AP4" s="16"/>
      <c r="AQ4" s="16"/>
      <c r="AR4" s="16"/>
      <c r="AS4" s="16"/>
      <c r="AT4" s="17"/>
      <c r="AV4"/>
    </row>
    <row r="5" spans="1:48" x14ac:dyDescent="0.25">
      <c r="AT5" s="13"/>
      <c r="AV5"/>
    </row>
    <row r="6" spans="1:48" s="19" customFormat="1" ht="23.25" customHeight="1" x14ac:dyDescent="0.25">
      <c r="A6"/>
      <c r="B6"/>
      <c r="C6" s="13"/>
      <c r="D6" s="13"/>
      <c r="E6" s="13"/>
      <c r="F6" s="13"/>
      <c r="G6" s="13"/>
      <c r="H6" s="14"/>
      <c r="I6" s="13"/>
      <c r="J6" s="13"/>
      <c r="K6"/>
      <c r="L6" s="13"/>
      <c r="M6"/>
      <c r="N6"/>
      <c r="O6"/>
      <c r="P6"/>
      <c r="Q6"/>
      <c r="R6"/>
      <c r="S6"/>
      <c r="T6"/>
      <c r="U6"/>
      <c r="V6"/>
      <c r="W6"/>
      <c r="X6"/>
      <c r="Y6"/>
      <c r="Z6"/>
      <c r="AA6"/>
      <c r="AB6"/>
      <c r="AC6"/>
      <c r="AD6"/>
      <c r="AE6"/>
      <c r="AF6"/>
      <c r="AG6"/>
      <c r="AH6"/>
      <c r="AI6"/>
      <c r="AJ6"/>
      <c r="AK6"/>
      <c r="AL6"/>
      <c r="AM6"/>
      <c r="AN6"/>
      <c r="AO6"/>
      <c r="AP6"/>
      <c r="AQ6"/>
      <c r="AR6"/>
      <c r="AS6"/>
      <c r="AT6" s="13"/>
    </row>
    <row r="7" spans="1:48" ht="75" customHeight="1" x14ac:dyDescent="0.25">
      <c r="A7" s="20" t="s">
        <v>2</v>
      </c>
      <c r="B7" s="20" t="s">
        <v>3</v>
      </c>
      <c r="C7" s="21" t="s">
        <v>4</v>
      </c>
      <c r="D7" s="21" t="s">
        <v>5</v>
      </c>
      <c r="E7" s="21" t="s">
        <v>6</v>
      </c>
      <c r="F7" s="21" t="s">
        <v>7</v>
      </c>
      <c r="G7" s="21" t="s">
        <v>8</v>
      </c>
      <c r="H7" s="22" t="s">
        <v>9</v>
      </c>
      <c r="I7" s="21" t="s">
        <v>10</v>
      </c>
      <c r="J7" s="21" t="s">
        <v>11</v>
      </c>
      <c r="K7" s="22" t="s">
        <v>12</v>
      </c>
      <c r="L7" s="21" t="s">
        <v>13</v>
      </c>
      <c r="M7" s="22" t="s">
        <v>14</v>
      </c>
      <c r="N7" s="22" t="s">
        <v>15</v>
      </c>
      <c r="O7" s="22" t="s">
        <v>16</v>
      </c>
      <c r="P7" s="22" t="s">
        <v>17</v>
      </c>
      <c r="Q7" s="22" t="s">
        <v>18</v>
      </c>
      <c r="R7" s="22" t="s">
        <v>19</v>
      </c>
      <c r="S7" s="22" t="s">
        <v>20</v>
      </c>
      <c r="T7" s="22" t="s">
        <v>21</v>
      </c>
      <c r="U7" s="22" t="s">
        <v>22</v>
      </c>
      <c r="V7" s="22" t="s">
        <v>23</v>
      </c>
      <c r="W7" s="22" t="s">
        <v>24</v>
      </c>
      <c r="X7" s="22" t="s">
        <v>25</v>
      </c>
      <c r="Y7" s="22" t="s">
        <v>26</v>
      </c>
      <c r="Z7" s="22" t="s">
        <v>27</v>
      </c>
      <c r="AA7" s="22" t="s">
        <v>28</v>
      </c>
      <c r="AB7" s="22" t="s">
        <v>29</v>
      </c>
      <c r="AC7" s="22" t="s">
        <v>30</v>
      </c>
      <c r="AD7" s="22" t="s">
        <v>31</v>
      </c>
      <c r="AE7" s="22" t="s">
        <v>32</v>
      </c>
      <c r="AF7" s="22" t="s">
        <v>33</v>
      </c>
      <c r="AG7" s="22" t="s">
        <v>34</v>
      </c>
      <c r="AH7" s="22" t="s">
        <v>35</v>
      </c>
      <c r="AI7" s="22" t="s">
        <v>36</v>
      </c>
      <c r="AJ7" s="22" t="s">
        <v>37</v>
      </c>
      <c r="AK7" s="22" t="s">
        <v>38</v>
      </c>
      <c r="AL7" s="22" t="s">
        <v>39</v>
      </c>
      <c r="AM7" s="22" t="s">
        <v>40</v>
      </c>
      <c r="AN7" s="22" t="s">
        <v>41</v>
      </c>
      <c r="AO7" s="22" t="s">
        <v>42</v>
      </c>
      <c r="AP7" s="22" t="s">
        <v>43</v>
      </c>
      <c r="AQ7" s="22" t="s">
        <v>44</v>
      </c>
      <c r="AR7" s="22" t="s">
        <v>45</v>
      </c>
      <c r="AS7" s="22" t="s">
        <v>46</v>
      </c>
      <c r="AT7" s="21" t="s">
        <v>47</v>
      </c>
      <c r="AV7"/>
    </row>
    <row r="8" spans="1:48" s="35" customFormat="1" ht="49.5" customHeight="1" x14ac:dyDescent="0.25">
      <c r="A8" s="23" t="s">
        <v>48</v>
      </c>
      <c r="B8" s="23" t="s">
        <v>49</v>
      </c>
      <c r="C8" s="24">
        <v>5</v>
      </c>
      <c r="D8" s="24" t="s">
        <v>50</v>
      </c>
      <c r="E8" s="24" t="s">
        <v>51</v>
      </c>
      <c r="F8" s="24" t="s">
        <v>52</v>
      </c>
      <c r="G8" s="24"/>
      <c r="H8" s="25" t="s">
        <v>53</v>
      </c>
      <c r="I8" s="24" t="s">
        <v>54</v>
      </c>
      <c r="J8" s="24" t="s">
        <v>55</v>
      </c>
      <c r="K8" s="26"/>
      <c r="L8" s="24" t="s">
        <v>56</v>
      </c>
      <c r="M8" s="24" t="s">
        <v>57</v>
      </c>
      <c r="N8" s="26" t="s">
        <v>58</v>
      </c>
      <c r="O8" s="26" t="s">
        <v>59</v>
      </c>
      <c r="P8" s="26" t="s">
        <v>60</v>
      </c>
      <c r="Q8" s="26"/>
      <c r="R8" s="27" t="s">
        <v>61</v>
      </c>
      <c r="S8" s="24" t="s">
        <v>62</v>
      </c>
      <c r="T8" s="28">
        <v>44440</v>
      </c>
      <c r="U8" s="28">
        <v>44804</v>
      </c>
      <c r="V8" s="29">
        <v>1200000</v>
      </c>
      <c r="W8" s="30">
        <v>0</v>
      </c>
      <c r="X8" s="24" t="s">
        <v>63</v>
      </c>
      <c r="Y8" s="24">
        <v>151</v>
      </c>
      <c r="Z8" s="24" t="s">
        <v>64</v>
      </c>
      <c r="AA8" s="24">
        <v>30</v>
      </c>
      <c r="AB8" s="24">
        <v>21</v>
      </c>
      <c r="AC8" s="24" t="s">
        <v>65</v>
      </c>
      <c r="AD8" s="26"/>
      <c r="AE8" s="26"/>
      <c r="AF8" s="26"/>
      <c r="AG8" s="26"/>
      <c r="AH8" s="31"/>
      <c r="AI8" s="26"/>
      <c r="AJ8" s="26"/>
      <c r="AK8" s="26"/>
      <c r="AL8" s="26"/>
      <c r="AM8" s="25" t="s">
        <v>66</v>
      </c>
      <c r="AN8" s="32" t="s">
        <v>67</v>
      </c>
      <c r="AO8" s="25" t="s">
        <v>68</v>
      </c>
      <c r="AP8" s="30">
        <v>0</v>
      </c>
      <c r="AQ8" s="33">
        <f t="shared" ref="AQ8:AQ42" si="0">AR8+AS8</f>
        <v>1200000</v>
      </c>
      <c r="AR8" s="33">
        <f t="shared" ref="AR8:AR42" si="1">V8-(AS8+W8)</f>
        <v>480000</v>
      </c>
      <c r="AS8" s="33">
        <f t="shared" ref="AS8:AS42" si="2">V8*AT8</f>
        <v>720000</v>
      </c>
      <c r="AT8" s="34">
        <f t="shared" ref="AT8:AT42" si="3">IF(A8="2021ES05SFPR009",85%,IF(A8="2021ES05SFPR004",90%,IF(C8="6",95%,IF(F8="M",40%,IF(F8="T",60%,IF(F8="L",85%,0))))))</f>
        <v>0.6</v>
      </c>
    </row>
    <row r="9" spans="1:48" s="35" customFormat="1" ht="45" x14ac:dyDescent="0.25">
      <c r="A9" s="23" t="s">
        <v>48</v>
      </c>
      <c r="B9" s="23" t="s">
        <v>49</v>
      </c>
      <c r="C9" s="24">
        <v>5</v>
      </c>
      <c r="D9" s="24" t="s">
        <v>69</v>
      </c>
      <c r="E9" s="24" t="s">
        <v>51</v>
      </c>
      <c r="F9" s="24" t="s">
        <v>52</v>
      </c>
      <c r="G9" s="24"/>
      <c r="H9" s="25" t="s">
        <v>70</v>
      </c>
      <c r="I9" s="24" t="s">
        <v>54</v>
      </c>
      <c r="J9" s="24" t="s">
        <v>55</v>
      </c>
      <c r="K9" s="26"/>
      <c r="L9" s="24" t="s">
        <v>56</v>
      </c>
      <c r="M9" s="36" t="s">
        <v>71</v>
      </c>
      <c r="N9" s="26" t="s">
        <v>72</v>
      </c>
      <c r="O9" s="26" t="s">
        <v>73</v>
      </c>
      <c r="P9" s="26" t="s">
        <v>60</v>
      </c>
      <c r="Q9" s="26"/>
      <c r="R9" s="27" t="s">
        <v>74</v>
      </c>
      <c r="S9" s="24" t="s">
        <v>75</v>
      </c>
      <c r="T9" s="28">
        <v>44743</v>
      </c>
      <c r="U9" s="28">
        <v>45275</v>
      </c>
      <c r="V9" s="29">
        <v>6000000</v>
      </c>
      <c r="W9" s="30">
        <v>0</v>
      </c>
      <c r="X9" s="24" t="s">
        <v>63</v>
      </c>
      <c r="Y9" s="24">
        <v>149</v>
      </c>
      <c r="Z9" s="24" t="s">
        <v>64</v>
      </c>
      <c r="AA9" s="24">
        <v>30</v>
      </c>
      <c r="AB9" s="24">
        <v>21</v>
      </c>
      <c r="AC9" s="24" t="s">
        <v>65</v>
      </c>
      <c r="AD9" s="26" t="s">
        <v>64</v>
      </c>
      <c r="AE9" s="26" t="s">
        <v>67</v>
      </c>
      <c r="AF9" s="26"/>
      <c r="AG9" s="26"/>
      <c r="AH9" s="31" t="s">
        <v>76</v>
      </c>
      <c r="AI9" s="26"/>
      <c r="AJ9" s="26"/>
      <c r="AK9" s="26"/>
      <c r="AL9" s="26"/>
      <c r="AM9" s="25" t="s">
        <v>66</v>
      </c>
      <c r="AN9" s="32" t="s">
        <v>67</v>
      </c>
      <c r="AO9" s="25" t="s">
        <v>68</v>
      </c>
      <c r="AP9" s="30">
        <v>0</v>
      </c>
      <c r="AQ9" s="33">
        <f t="shared" si="0"/>
        <v>6000000</v>
      </c>
      <c r="AR9" s="33">
        <f t="shared" si="1"/>
        <v>2400000</v>
      </c>
      <c r="AS9" s="33">
        <f t="shared" si="2"/>
        <v>3600000</v>
      </c>
      <c r="AT9" s="34">
        <f t="shared" si="3"/>
        <v>0.6</v>
      </c>
    </row>
    <row r="10" spans="1:48" s="35" customFormat="1" ht="30" x14ac:dyDescent="0.25">
      <c r="A10" s="23" t="s">
        <v>48</v>
      </c>
      <c r="B10" s="23" t="s">
        <v>49</v>
      </c>
      <c r="C10" s="24">
        <v>5</v>
      </c>
      <c r="D10" s="24" t="s">
        <v>50</v>
      </c>
      <c r="E10" s="24" t="s">
        <v>51</v>
      </c>
      <c r="F10" s="24" t="s">
        <v>52</v>
      </c>
      <c r="G10" s="24"/>
      <c r="H10" s="25" t="s">
        <v>77</v>
      </c>
      <c r="I10" s="24" t="s">
        <v>54</v>
      </c>
      <c r="J10" s="24" t="s">
        <v>55</v>
      </c>
      <c r="K10" s="26"/>
      <c r="L10" s="24" t="s">
        <v>56</v>
      </c>
      <c r="M10" s="24" t="s">
        <v>57</v>
      </c>
      <c r="N10" s="26" t="s">
        <v>78</v>
      </c>
      <c r="O10" s="26" t="s">
        <v>79</v>
      </c>
      <c r="P10" s="26" t="s">
        <v>60</v>
      </c>
      <c r="Q10" s="26"/>
      <c r="R10" s="27" t="s">
        <v>80</v>
      </c>
      <c r="S10" s="24" t="s">
        <v>62</v>
      </c>
      <c r="T10" s="28">
        <v>44805</v>
      </c>
      <c r="U10" s="28">
        <v>45899</v>
      </c>
      <c r="V10" s="29">
        <v>3600000</v>
      </c>
      <c r="W10" s="30">
        <v>0</v>
      </c>
      <c r="X10" s="24" t="s">
        <v>63</v>
      </c>
      <c r="Y10" s="24">
        <v>151</v>
      </c>
      <c r="Z10" s="24" t="s">
        <v>64</v>
      </c>
      <c r="AA10" s="24">
        <v>30</v>
      </c>
      <c r="AB10" s="24">
        <v>21</v>
      </c>
      <c r="AC10" s="24" t="s">
        <v>65</v>
      </c>
      <c r="AD10" s="26"/>
      <c r="AE10" s="26"/>
      <c r="AF10" s="26"/>
      <c r="AG10" s="26"/>
      <c r="AH10" s="31"/>
      <c r="AI10" s="26"/>
      <c r="AJ10" s="26"/>
      <c r="AK10" s="26"/>
      <c r="AL10" s="26"/>
      <c r="AM10" s="25" t="s">
        <v>66</v>
      </c>
      <c r="AN10" s="32" t="s">
        <v>67</v>
      </c>
      <c r="AO10" s="25" t="s">
        <v>68</v>
      </c>
      <c r="AP10" s="30">
        <v>0</v>
      </c>
      <c r="AQ10" s="37">
        <f t="shared" si="0"/>
        <v>3600000</v>
      </c>
      <c r="AR10" s="33">
        <f t="shared" si="1"/>
        <v>1440000</v>
      </c>
      <c r="AS10" s="33">
        <f t="shared" si="2"/>
        <v>2160000</v>
      </c>
      <c r="AT10" s="34">
        <f t="shared" si="3"/>
        <v>0.6</v>
      </c>
    </row>
    <row r="11" spans="1:48" s="35" customFormat="1" ht="45" x14ac:dyDescent="0.25">
      <c r="A11" s="23" t="s">
        <v>48</v>
      </c>
      <c r="B11" s="23" t="s">
        <v>49</v>
      </c>
      <c r="C11" s="24">
        <v>5</v>
      </c>
      <c r="D11" s="24" t="s">
        <v>69</v>
      </c>
      <c r="E11" s="24" t="s">
        <v>51</v>
      </c>
      <c r="F11" s="24" t="s">
        <v>52</v>
      </c>
      <c r="G11" s="24"/>
      <c r="H11" s="25" t="s">
        <v>81</v>
      </c>
      <c r="I11" s="24" t="s">
        <v>54</v>
      </c>
      <c r="J11" s="24" t="s">
        <v>55</v>
      </c>
      <c r="K11" s="26"/>
      <c r="L11" s="24" t="s">
        <v>56</v>
      </c>
      <c r="M11" s="36" t="s">
        <v>71</v>
      </c>
      <c r="N11" s="26" t="s">
        <v>82</v>
      </c>
      <c r="O11" s="26" t="s">
        <v>83</v>
      </c>
      <c r="P11" s="26" t="s">
        <v>60</v>
      </c>
      <c r="Q11" s="26"/>
      <c r="R11" s="27" t="s">
        <v>74</v>
      </c>
      <c r="S11" s="24" t="s">
        <v>75</v>
      </c>
      <c r="T11" s="28">
        <v>45306</v>
      </c>
      <c r="U11" s="28">
        <v>46020</v>
      </c>
      <c r="V11" s="29">
        <v>6000000</v>
      </c>
      <c r="W11" s="30">
        <v>0</v>
      </c>
      <c r="X11" s="24" t="s">
        <v>63</v>
      </c>
      <c r="Y11" s="24">
        <v>149</v>
      </c>
      <c r="Z11" s="24" t="s">
        <v>64</v>
      </c>
      <c r="AA11" s="24">
        <v>30</v>
      </c>
      <c r="AB11" s="24">
        <v>21</v>
      </c>
      <c r="AC11" s="24" t="s">
        <v>65</v>
      </c>
      <c r="AD11" s="26" t="s">
        <v>64</v>
      </c>
      <c r="AE11" s="26" t="s">
        <v>67</v>
      </c>
      <c r="AF11" s="26"/>
      <c r="AG11" s="26"/>
      <c r="AH11" s="31" t="s">
        <v>76</v>
      </c>
      <c r="AI11" s="26"/>
      <c r="AJ11" s="26"/>
      <c r="AK11" s="26"/>
      <c r="AL11" s="26"/>
      <c r="AM11" s="25" t="s">
        <v>66</v>
      </c>
      <c r="AN11" s="32" t="s">
        <v>67</v>
      </c>
      <c r="AO11" s="25" t="s">
        <v>68</v>
      </c>
      <c r="AP11" s="30">
        <v>0</v>
      </c>
      <c r="AQ11" s="33">
        <f t="shared" si="0"/>
        <v>6000000</v>
      </c>
      <c r="AR11" s="33">
        <f t="shared" si="1"/>
        <v>2400000</v>
      </c>
      <c r="AS11" s="33">
        <f t="shared" si="2"/>
        <v>3600000</v>
      </c>
      <c r="AT11" s="34">
        <f t="shared" si="3"/>
        <v>0.6</v>
      </c>
    </row>
    <row r="12" spans="1:48" s="35" customFormat="1" ht="45" x14ac:dyDescent="0.25">
      <c r="A12" s="23" t="s">
        <v>48</v>
      </c>
      <c r="B12" s="23" t="s">
        <v>49</v>
      </c>
      <c r="C12" s="24">
        <v>2</v>
      </c>
      <c r="D12" s="24" t="s">
        <v>84</v>
      </c>
      <c r="E12" s="36" t="s">
        <v>51</v>
      </c>
      <c r="F12" s="36" t="s">
        <v>52</v>
      </c>
      <c r="G12" s="24"/>
      <c r="H12" s="25" t="s">
        <v>85</v>
      </c>
      <c r="I12" s="36" t="s">
        <v>54</v>
      </c>
      <c r="J12" s="24" t="s">
        <v>55</v>
      </c>
      <c r="K12" s="26"/>
      <c r="L12" s="24" t="s">
        <v>56</v>
      </c>
      <c r="M12" s="36">
        <v>2</v>
      </c>
      <c r="N12" s="26" t="s">
        <v>86</v>
      </c>
      <c r="O12" s="26" t="s">
        <v>87</v>
      </c>
      <c r="P12" s="26" t="s">
        <v>88</v>
      </c>
      <c r="Q12" s="26"/>
      <c r="R12" s="27" t="s">
        <v>89</v>
      </c>
      <c r="S12" s="24" t="s">
        <v>90</v>
      </c>
      <c r="T12" s="38">
        <v>44896</v>
      </c>
      <c r="U12" s="38">
        <v>45657</v>
      </c>
      <c r="V12" s="29">
        <v>3955971.9</v>
      </c>
      <c r="W12" s="30">
        <v>0</v>
      </c>
      <c r="X12" s="24" t="s">
        <v>63</v>
      </c>
      <c r="Y12" s="24">
        <v>153</v>
      </c>
      <c r="Z12" s="24" t="s">
        <v>64</v>
      </c>
      <c r="AA12" s="24">
        <v>30</v>
      </c>
      <c r="AB12" s="24">
        <v>23</v>
      </c>
      <c r="AC12" s="36" t="s">
        <v>65</v>
      </c>
      <c r="AD12" s="26"/>
      <c r="AE12" s="26"/>
      <c r="AF12" s="26"/>
      <c r="AG12" s="26"/>
      <c r="AH12" s="36" t="s">
        <v>76</v>
      </c>
      <c r="AI12" s="26"/>
      <c r="AJ12" s="26"/>
      <c r="AK12" s="26"/>
      <c r="AL12" s="26"/>
      <c r="AM12" s="39"/>
      <c r="AN12" s="32" t="s">
        <v>67</v>
      </c>
      <c r="AO12" s="25" t="s">
        <v>68</v>
      </c>
      <c r="AP12" s="30">
        <v>0</v>
      </c>
      <c r="AQ12" s="37">
        <f t="shared" si="0"/>
        <v>3955971.9</v>
      </c>
      <c r="AR12" s="33">
        <f t="shared" si="1"/>
        <v>1582388.7600000002</v>
      </c>
      <c r="AS12" s="33">
        <f t="shared" si="2"/>
        <v>2373583.1399999997</v>
      </c>
      <c r="AT12" s="34">
        <f t="shared" si="3"/>
        <v>0.6</v>
      </c>
    </row>
    <row r="13" spans="1:48" s="35" customFormat="1" ht="45" x14ac:dyDescent="0.25">
      <c r="A13" s="23" t="s">
        <v>48</v>
      </c>
      <c r="B13" s="23" t="s">
        <v>49</v>
      </c>
      <c r="C13" s="24">
        <v>2</v>
      </c>
      <c r="D13" s="24" t="s">
        <v>84</v>
      </c>
      <c r="E13" s="36" t="s">
        <v>51</v>
      </c>
      <c r="F13" s="36" t="s">
        <v>52</v>
      </c>
      <c r="G13" s="40"/>
      <c r="H13" s="41" t="s">
        <v>91</v>
      </c>
      <c r="I13" s="36" t="s">
        <v>92</v>
      </c>
      <c r="J13" s="24" t="s">
        <v>55</v>
      </c>
      <c r="K13" s="42"/>
      <c r="L13" s="24" t="s">
        <v>56</v>
      </c>
      <c r="M13" s="36" t="s">
        <v>93</v>
      </c>
      <c r="N13" s="42" t="s">
        <v>94</v>
      </c>
      <c r="O13" s="42" t="s">
        <v>95</v>
      </c>
      <c r="P13" s="31" t="s">
        <v>60</v>
      </c>
      <c r="Q13" s="42"/>
      <c r="R13" s="43" t="s">
        <v>96</v>
      </c>
      <c r="S13" s="44" t="s">
        <v>75</v>
      </c>
      <c r="T13" s="38">
        <v>44927</v>
      </c>
      <c r="U13" s="38">
        <v>45657</v>
      </c>
      <c r="V13" s="29">
        <v>2382000</v>
      </c>
      <c r="W13" s="45">
        <v>0</v>
      </c>
      <c r="X13" s="40" t="s">
        <v>63</v>
      </c>
      <c r="Y13" s="40">
        <v>153</v>
      </c>
      <c r="Z13" s="24" t="s">
        <v>64</v>
      </c>
      <c r="AA13" s="24">
        <v>30</v>
      </c>
      <c r="AB13" s="46">
        <v>23</v>
      </c>
      <c r="AC13" s="36" t="s">
        <v>65</v>
      </c>
      <c r="AD13" s="42"/>
      <c r="AE13" s="42"/>
      <c r="AF13" s="42"/>
      <c r="AG13" s="42"/>
      <c r="AH13" s="31" t="s">
        <v>76</v>
      </c>
      <c r="AI13" s="42"/>
      <c r="AJ13" s="42"/>
      <c r="AK13" s="42"/>
      <c r="AL13" s="42"/>
      <c r="AM13" s="39"/>
      <c r="AN13" s="32" t="s">
        <v>67</v>
      </c>
      <c r="AO13" s="25" t="s">
        <v>68</v>
      </c>
      <c r="AP13" s="30">
        <v>0</v>
      </c>
      <c r="AQ13" s="33">
        <f t="shared" si="0"/>
        <v>2382000</v>
      </c>
      <c r="AR13" s="33">
        <f t="shared" si="1"/>
        <v>952800</v>
      </c>
      <c r="AS13" s="33">
        <f t="shared" si="2"/>
        <v>1429200</v>
      </c>
      <c r="AT13" s="34">
        <f t="shared" si="3"/>
        <v>0.6</v>
      </c>
    </row>
    <row r="14" spans="1:48" s="35" customFormat="1" ht="60" x14ac:dyDescent="0.25">
      <c r="A14" s="23" t="s">
        <v>48</v>
      </c>
      <c r="B14" s="23" t="s">
        <v>49</v>
      </c>
      <c r="C14" s="36">
        <v>5</v>
      </c>
      <c r="D14" s="36" t="s">
        <v>69</v>
      </c>
      <c r="E14" s="36" t="s">
        <v>51</v>
      </c>
      <c r="F14" s="36" t="s">
        <v>52</v>
      </c>
      <c r="G14" s="40"/>
      <c r="H14" s="41" t="s">
        <v>97</v>
      </c>
      <c r="I14" s="40" t="s">
        <v>54</v>
      </c>
      <c r="J14" s="24" t="s">
        <v>55</v>
      </c>
      <c r="K14" s="42"/>
      <c r="L14" s="24" t="s">
        <v>56</v>
      </c>
      <c r="M14" s="24" t="s">
        <v>93</v>
      </c>
      <c r="N14" s="42" t="s">
        <v>98</v>
      </c>
      <c r="O14" s="42" t="s">
        <v>99</v>
      </c>
      <c r="P14" s="31" t="s">
        <v>60</v>
      </c>
      <c r="Q14" s="42"/>
      <c r="R14" s="43" t="s">
        <v>100</v>
      </c>
      <c r="S14" s="44" t="s">
        <v>75</v>
      </c>
      <c r="T14" s="38">
        <v>44927</v>
      </c>
      <c r="U14" s="38">
        <v>45657</v>
      </c>
      <c r="V14" s="29">
        <v>700000</v>
      </c>
      <c r="W14" s="45">
        <v>0</v>
      </c>
      <c r="X14" s="40" t="s">
        <v>63</v>
      </c>
      <c r="Y14" s="40">
        <v>153</v>
      </c>
      <c r="Z14" s="24" t="s">
        <v>64</v>
      </c>
      <c r="AA14" s="24">
        <v>30</v>
      </c>
      <c r="AB14" s="36">
        <v>21</v>
      </c>
      <c r="AC14" s="36" t="s">
        <v>65</v>
      </c>
      <c r="AD14" s="31" t="s">
        <v>64</v>
      </c>
      <c r="AE14" s="31" t="s">
        <v>67</v>
      </c>
      <c r="AF14" s="42"/>
      <c r="AG14" s="42"/>
      <c r="AH14" s="31" t="s">
        <v>76</v>
      </c>
      <c r="AI14" s="42"/>
      <c r="AJ14" s="42"/>
      <c r="AK14" s="42"/>
      <c r="AL14" s="42"/>
      <c r="AM14" s="39" t="s">
        <v>66</v>
      </c>
      <c r="AN14" s="32" t="s">
        <v>67</v>
      </c>
      <c r="AO14" s="25" t="s">
        <v>68</v>
      </c>
      <c r="AP14" s="30">
        <v>0</v>
      </c>
      <c r="AQ14" s="37">
        <f t="shared" si="0"/>
        <v>700000</v>
      </c>
      <c r="AR14" s="33">
        <f t="shared" si="1"/>
        <v>280000</v>
      </c>
      <c r="AS14" s="33">
        <f t="shared" si="2"/>
        <v>420000</v>
      </c>
      <c r="AT14" s="34">
        <f t="shared" si="3"/>
        <v>0.6</v>
      </c>
    </row>
    <row r="15" spans="1:48" s="35" customFormat="1" ht="105" x14ac:dyDescent="0.25">
      <c r="A15" s="23" t="s">
        <v>48</v>
      </c>
      <c r="B15" s="23" t="s">
        <v>49</v>
      </c>
      <c r="C15" s="24">
        <v>1</v>
      </c>
      <c r="D15" s="36" t="s">
        <v>69</v>
      </c>
      <c r="E15" s="36" t="s">
        <v>51</v>
      </c>
      <c r="F15" s="36" t="s">
        <v>52</v>
      </c>
      <c r="G15" s="40"/>
      <c r="H15" s="41" t="s">
        <v>101</v>
      </c>
      <c r="I15" s="40" t="s">
        <v>54</v>
      </c>
      <c r="J15" s="24" t="s">
        <v>55</v>
      </c>
      <c r="K15" s="42"/>
      <c r="L15" s="24" t="s">
        <v>56</v>
      </c>
      <c r="M15" s="24" t="s">
        <v>102</v>
      </c>
      <c r="N15" s="42" t="s">
        <v>103</v>
      </c>
      <c r="O15" s="42" t="s">
        <v>104</v>
      </c>
      <c r="P15" s="31" t="s">
        <v>60</v>
      </c>
      <c r="Q15" s="42"/>
      <c r="R15" s="43" t="s">
        <v>105</v>
      </c>
      <c r="S15" s="44" t="s">
        <v>75</v>
      </c>
      <c r="T15" s="38">
        <v>45231</v>
      </c>
      <c r="U15" s="38">
        <v>45535</v>
      </c>
      <c r="V15" s="29">
        <v>6500000</v>
      </c>
      <c r="W15" s="45">
        <v>0</v>
      </c>
      <c r="X15" s="40" t="s">
        <v>63</v>
      </c>
      <c r="Y15" s="40">
        <v>135</v>
      </c>
      <c r="Z15" s="24" t="s">
        <v>64</v>
      </c>
      <c r="AA15" s="24">
        <v>30</v>
      </c>
      <c r="AB15" s="36">
        <v>20</v>
      </c>
      <c r="AC15" s="36" t="s">
        <v>65</v>
      </c>
      <c r="AD15" s="31" t="s">
        <v>64</v>
      </c>
      <c r="AE15" s="31" t="s">
        <v>67</v>
      </c>
      <c r="AF15" s="31" t="s">
        <v>106</v>
      </c>
      <c r="AG15" s="31" t="s">
        <v>107</v>
      </c>
      <c r="AH15" s="31" t="s">
        <v>76</v>
      </c>
      <c r="AI15" s="42"/>
      <c r="AJ15" s="42"/>
      <c r="AK15" s="42"/>
      <c r="AL15" s="42"/>
      <c r="AM15" s="39" t="s">
        <v>66</v>
      </c>
      <c r="AN15" s="32" t="s">
        <v>67</v>
      </c>
      <c r="AO15" s="25" t="s">
        <v>68</v>
      </c>
      <c r="AP15" s="47">
        <v>1957399</v>
      </c>
      <c r="AQ15" s="33">
        <f t="shared" si="0"/>
        <v>6500000</v>
      </c>
      <c r="AR15" s="33">
        <f t="shared" si="1"/>
        <v>2600000</v>
      </c>
      <c r="AS15" s="33">
        <f t="shared" si="2"/>
        <v>3900000</v>
      </c>
      <c r="AT15" s="34">
        <f t="shared" si="3"/>
        <v>0.6</v>
      </c>
    </row>
    <row r="16" spans="1:48" s="35" customFormat="1" ht="90" x14ac:dyDescent="0.25">
      <c r="A16" s="23" t="s">
        <v>48</v>
      </c>
      <c r="B16" s="23" t="s">
        <v>49</v>
      </c>
      <c r="C16" s="36">
        <v>5</v>
      </c>
      <c r="D16" s="36" t="s">
        <v>69</v>
      </c>
      <c r="E16" s="36" t="s">
        <v>51</v>
      </c>
      <c r="F16" s="36" t="s">
        <v>52</v>
      </c>
      <c r="G16" s="40"/>
      <c r="H16" s="41" t="s">
        <v>108</v>
      </c>
      <c r="I16" s="40" t="s">
        <v>54</v>
      </c>
      <c r="J16" s="24" t="s">
        <v>55</v>
      </c>
      <c r="K16" s="42"/>
      <c r="L16" s="24" t="s">
        <v>56</v>
      </c>
      <c r="M16" s="24" t="s">
        <v>109</v>
      </c>
      <c r="N16" s="42" t="s">
        <v>110</v>
      </c>
      <c r="O16" s="42" t="s">
        <v>111</v>
      </c>
      <c r="P16" s="31" t="s">
        <v>60</v>
      </c>
      <c r="Q16" s="42"/>
      <c r="R16" s="43" t="s">
        <v>112</v>
      </c>
      <c r="S16" s="44" t="s">
        <v>75</v>
      </c>
      <c r="T16" s="38">
        <v>45231</v>
      </c>
      <c r="U16" s="38">
        <v>45535</v>
      </c>
      <c r="V16" s="29">
        <v>6500000</v>
      </c>
      <c r="W16" s="45">
        <v>0</v>
      </c>
      <c r="X16" s="40" t="s">
        <v>63</v>
      </c>
      <c r="Y16" s="40">
        <v>136</v>
      </c>
      <c r="Z16" s="24" t="s">
        <v>64</v>
      </c>
      <c r="AA16" s="24">
        <v>30</v>
      </c>
      <c r="AB16" s="36">
        <v>20</v>
      </c>
      <c r="AC16" s="36" t="s">
        <v>65</v>
      </c>
      <c r="AD16" s="31" t="s">
        <v>64</v>
      </c>
      <c r="AE16" s="31" t="s">
        <v>67</v>
      </c>
      <c r="AF16" s="42"/>
      <c r="AG16" s="42"/>
      <c r="AH16" s="31" t="s">
        <v>76</v>
      </c>
      <c r="AI16" s="42"/>
      <c r="AJ16" s="42"/>
      <c r="AK16" s="42"/>
      <c r="AL16" s="42"/>
      <c r="AM16" s="39" t="s">
        <v>66</v>
      </c>
      <c r="AN16" s="32" t="s">
        <v>67</v>
      </c>
      <c r="AO16" s="25" t="s">
        <v>68</v>
      </c>
      <c r="AP16" s="47">
        <v>2191711</v>
      </c>
      <c r="AQ16" s="33">
        <f t="shared" si="0"/>
        <v>6500000</v>
      </c>
      <c r="AR16" s="33">
        <f t="shared" si="1"/>
        <v>2600000</v>
      </c>
      <c r="AS16" s="33">
        <f t="shared" si="2"/>
        <v>3900000</v>
      </c>
      <c r="AT16" s="34">
        <f t="shared" si="3"/>
        <v>0.6</v>
      </c>
    </row>
    <row r="17" spans="1:46" s="49" customFormat="1" ht="45" x14ac:dyDescent="0.25">
      <c r="A17" s="23" t="s">
        <v>48</v>
      </c>
      <c r="B17" s="23" t="s">
        <v>49</v>
      </c>
      <c r="C17" s="24">
        <v>1</v>
      </c>
      <c r="D17" s="36" t="s">
        <v>69</v>
      </c>
      <c r="E17" s="36" t="s">
        <v>51</v>
      </c>
      <c r="F17" s="36" t="s">
        <v>52</v>
      </c>
      <c r="G17" s="40"/>
      <c r="H17" s="41" t="s">
        <v>113</v>
      </c>
      <c r="I17" s="40" t="s">
        <v>54</v>
      </c>
      <c r="J17" s="24" t="s">
        <v>55</v>
      </c>
      <c r="K17" s="42"/>
      <c r="L17" s="24" t="s">
        <v>56</v>
      </c>
      <c r="M17" s="48" t="s">
        <v>109</v>
      </c>
      <c r="N17" s="42" t="s">
        <v>114</v>
      </c>
      <c r="O17" s="42" t="s">
        <v>115</v>
      </c>
      <c r="P17" s="31" t="s">
        <v>60</v>
      </c>
      <c r="Q17" s="42"/>
      <c r="R17" s="43" t="s">
        <v>116</v>
      </c>
      <c r="S17" s="44" t="s">
        <v>75</v>
      </c>
      <c r="T17" s="38">
        <v>44785</v>
      </c>
      <c r="U17" s="38">
        <v>45869</v>
      </c>
      <c r="V17" s="29">
        <v>7550000</v>
      </c>
      <c r="W17" s="45">
        <v>0</v>
      </c>
      <c r="X17" s="40" t="s">
        <v>63</v>
      </c>
      <c r="Y17" s="40">
        <v>134</v>
      </c>
      <c r="Z17" s="24" t="s">
        <v>64</v>
      </c>
      <c r="AA17" s="24">
        <v>30</v>
      </c>
      <c r="AB17" s="36">
        <v>20</v>
      </c>
      <c r="AC17" s="36" t="s">
        <v>65</v>
      </c>
      <c r="AD17" s="31" t="s">
        <v>64</v>
      </c>
      <c r="AE17" s="31" t="s">
        <v>67</v>
      </c>
      <c r="AF17" s="31" t="s">
        <v>106</v>
      </c>
      <c r="AG17" s="31" t="s">
        <v>107</v>
      </c>
      <c r="AH17" s="31" t="s">
        <v>76</v>
      </c>
      <c r="AI17" s="42"/>
      <c r="AJ17" s="42"/>
      <c r="AK17" s="42"/>
      <c r="AL17" s="42"/>
      <c r="AM17" s="39" t="s">
        <v>66</v>
      </c>
      <c r="AN17" s="32" t="s">
        <v>67</v>
      </c>
      <c r="AO17" s="25" t="s">
        <v>68</v>
      </c>
      <c r="AP17" s="30">
        <v>0</v>
      </c>
      <c r="AQ17" s="33">
        <f t="shared" si="0"/>
        <v>7550000</v>
      </c>
      <c r="AR17" s="33">
        <f t="shared" si="1"/>
        <v>3020000</v>
      </c>
      <c r="AS17" s="33">
        <f t="shared" si="2"/>
        <v>4530000</v>
      </c>
      <c r="AT17" s="34">
        <f t="shared" si="3"/>
        <v>0.6</v>
      </c>
    </row>
    <row r="18" spans="1:46" s="49" customFormat="1" ht="60" x14ac:dyDescent="0.25">
      <c r="A18" s="23" t="s">
        <v>48</v>
      </c>
      <c r="B18" s="23" t="s">
        <v>49</v>
      </c>
      <c r="C18" s="46">
        <v>2</v>
      </c>
      <c r="D18" s="46" t="s">
        <v>84</v>
      </c>
      <c r="E18" s="46" t="s">
        <v>51</v>
      </c>
      <c r="F18" s="46" t="s">
        <v>52</v>
      </c>
      <c r="G18" s="46"/>
      <c r="H18" s="25" t="s">
        <v>117</v>
      </c>
      <c r="I18" s="36" t="s">
        <v>92</v>
      </c>
      <c r="J18" s="24" t="s">
        <v>55</v>
      </c>
      <c r="K18" s="23"/>
      <c r="L18" s="46" t="s">
        <v>118</v>
      </c>
      <c r="M18" s="48">
        <v>3</v>
      </c>
      <c r="N18" s="23" t="s">
        <v>119</v>
      </c>
      <c r="O18" s="42" t="s">
        <v>120</v>
      </c>
      <c r="P18" s="31" t="s">
        <v>60</v>
      </c>
      <c r="Q18" s="23"/>
      <c r="R18" s="43" t="s">
        <v>121</v>
      </c>
      <c r="S18" s="44" t="s">
        <v>75</v>
      </c>
      <c r="T18" s="38">
        <v>44927</v>
      </c>
      <c r="U18" s="38">
        <v>45716</v>
      </c>
      <c r="V18" s="29">
        <v>14766939.9</v>
      </c>
      <c r="W18" s="50">
        <v>0</v>
      </c>
      <c r="X18" s="46" t="s">
        <v>63</v>
      </c>
      <c r="Y18" s="46">
        <v>153</v>
      </c>
      <c r="Z18" s="24" t="s">
        <v>64</v>
      </c>
      <c r="AA18" s="46">
        <v>30</v>
      </c>
      <c r="AB18" s="46">
        <v>23</v>
      </c>
      <c r="AC18" s="46" t="s">
        <v>65</v>
      </c>
      <c r="AD18" s="23"/>
      <c r="AE18" s="23"/>
      <c r="AF18" s="23"/>
      <c r="AG18" s="23"/>
      <c r="AH18" s="23" t="s">
        <v>76</v>
      </c>
      <c r="AI18" s="23"/>
      <c r="AJ18" s="23"/>
      <c r="AK18" s="23"/>
      <c r="AL18" s="23"/>
      <c r="AM18" s="51"/>
      <c r="AN18" s="52" t="s">
        <v>67</v>
      </c>
      <c r="AO18" s="51" t="s">
        <v>68</v>
      </c>
      <c r="AP18" s="47">
        <v>14691609</v>
      </c>
      <c r="AQ18" s="33">
        <f t="shared" si="0"/>
        <v>14766939.9</v>
      </c>
      <c r="AR18" s="33">
        <f t="shared" si="1"/>
        <v>5906775.9600000009</v>
      </c>
      <c r="AS18" s="33">
        <f t="shared" si="2"/>
        <v>8860163.9399999995</v>
      </c>
      <c r="AT18" s="34">
        <f t="shared" si="3"/>
        <v>0.6</v>
      </c>
    </row>
    <row r="19" spans="1:46" s="55" customFormat="1" ht="105" x14ac:dyDescent="0.25">
      <c r="A19" s="46" t="s">
        <v>48</v>
      </c>
      <c r="B19" s="46" t="s">
        <v>49</v>
      </c>
      <c r="C19" s="46">
        <v>5</v>
      </c>
      <c r="D19" s="46" t="s">
        <v>69</v>
      </c>
      <c r="E19" s="46" t="s">
        <v>51</v>
      </c>
      <c r="F19" s="46" t="s">
        <v>52</v>
      </c>
      <c r="G19" s="46"/>
      <c r="H19" s="41" t="s">
        <v>122</v>
      </c>
      <c r="I19" s="46" t="s">
        <v>92</v>
      </c>
      <c r="J19" s="46" t="s">
        <v>55</v>
      </c>
      <c r="K19" s="53"/>
      <c r="L19" s="53" t="s">
        <v>118</v>
      </c>
      <c r="M19" s="48">
        <v>3</v>
      </c>
      <c r="N19" s="46" t="s">
        <v>123</v>
      </c>
      <c r="O19" s="46" t="s">
        <v>124</v>
      </c>
      <c r="P19" s="36" t="s">
        <v>60</v>
      </c>
      <c r="Q19" s="46"/>
      <c r="R19" s="43" t="s">
        <v>125</v>
      </c>
      <c r="S19" s="44" t="s">
        <v>75</v>
      </c>
      <c r="T19" s="54">
        <v>44927</v>
      </c>
      <c r="U19" s="54">
        <v>45716</v>
      </c>
      <c r="V19" s="29">
        <v>4161592.15</v>
      </c>
      <c r="W19" s="45">
        <v>0</v>
      </c>
      <c r="X19" s="40" t="s">
        <v>63</v>
      </c>
      <c r="Y19" s="46">
        <v>153</v>
      </c>
      <c r="Z19" s="24" t="s">
        <v>64</v>
      </c>
      <c r="AA19" s="46">
        <v>30</v>
      </c>
      <c r="AB19" s="46">
        <v>23</v>
      </c>
      <c r="AC19" s="46" t="s">
        <v>65</v>
      </c>
      <c r="AD19" s="46" t="s">
        <v>64</v>
      </c>
      <c r="AE19" s="46" t="s">
        <v>67</v>
      </c>
      <c r="AF19" s="46"/>
      <c r="AG19" s="46"/>
      <c r="AH19" s="46" t="s">
        <v>76</v>
      </c>
      <c r="AI19" s="46"/>
      <c r="AJ19" s="46"/>
      <c r="AK19" s="46"/>
      <c r="AL19" s="46"/>
      <c r="AM19" s="51" t="s">
        <v>66</v>
      </c>
      <c r="AN19" s="52" t="s">
        <v>67</v>
      </c>
      <c r="AO19" s="51" t="s">
        <v>68</v>
      </c>
      <c r="AP19" s="47">
        <v>4073523</v>
      </c>
      <c r="AQ19" s="33">
        <f t="shared" si="0"/>
        <v>4161592.15</v>
      </c>
      <c r="AR19" s="33">
        <f t="shared" si="1"/>
        <v>1664636.8599999999</v>
      </c>
      <c r="AS19" s="33">
        <f t="shared" si="2"/>
        <v>2496955.29</v>
      </c>
      <c r="AT19" s="34">
        <f t="shared" si="3"/>
        <v>0.6</v>
      </c>
    </row>
    <row r="20" spans="1:46" s="55" customFormat="1" ht="131.25" customHeight="1" x14ac:dyDescent="0.25">
      <c r="A20" s="46" t="s">
        <v>48</v>
      </c>
      <c r="B20" s="46" t="s">
        <v>49</v>
      </c>
      <c r="C20" s="46">
        <v>5</v>
      </c>
      <c r="D20" s="46" t="s">
        <v>69</v>
      </c>
      <c r="E20" s="46" t="s">
        <v>51</v>
      </c>
      <c r="F20" s="46" t="s">
        <v>52</v>
      </c>
      <c r="G20" s="46"/>
      <c r="H20" s="41" t="s">
        <v>126</v>
      </c>
      <c r="I20" s="46" t="s">
        <v>92</v>
      </c>
      <c r="J20" s="46" t="s">
        <v>55</v>
      </c>
      <c r="K20" s="46"/>
      <c r="L20" s="46" t="s">
        <v>56</v>
      </c>
      <c r="M20" s="46" t="s">
        <v>109</v>
      </c>
      <c r="N20" s="46" t="s">
        <v>127</v>
      </c>
      <c r="O20" s="46" t="s">
        <v>128</v>
      </c>
      <c r="P20" s="36" t="s">
        <v>60</v>
      </c>
      <c r="Q20" s="46"/>
      <c r="R20" s="43" t="s">
        <v>129</v>
      </c>
      <c r="S20" s="44" t="s">
        <v>75</v>
      </c>
      <c r="T20" s="38">
        <v>45474</v>
      </c>
      <c r="U20" s="38">
        <v>46552</v>
      </c>
      <c r="V20" s="29">
        <v>10500000</v>
      </c>
      <c r="W20" s="50">
        <v>0</v>
      </c>
      <c r="X20" s="46" t="s">
        <v>63</v>
      </c>
      <c r="Y20" s="46">
        <v>136</v>
      </c>
      <c r="Z20" s="24" t="s">
        <v>64</v>
      </c>
      <c r="AA20" s="46">
        <v>30</v>
      </c>
      <c r="AB20" s="46">
        <v>20</v>
      </c>
      <c r="AC20" s="46" t="s">
        <v>65</v>
      </c>
      <c r="AD20" s="23" t="s">
        <v>64</v>
      </c>
      <c r="AE20" s="23" t="s">
        <v>67</v>
      </c>
      <c r="AF20" s="23"/>
      <c r="AG20" s="23"/>
      <c r="AH20" s="23" t="s">
        <v>76</v>
      </c>
      <c r="AI20" s="23"/>
      <c r="AJ20" s="23"/>
      <c r="AK20" s="23"/>
      <c r="AL20" s="23"/>
      <c r="AM20" s="51" t="s">
        <v>66</v>
      </c>
      <c r="AN20" s="52" t="s">
        <v>67</v>
      </c>
      <c r="AO20" s="51" t="s">
        <v>68</v>
      </c>
      <c r="AP20" s="30">
        <v>0</v>
      </c>
      <c r="AQ20" s="33">
        <f t="shared" si="0"/>
        <v>10500000</v>
      </c>
      <c r="AR20" s="33">
        <f t="shared" si="1"/>
        <v>4200000</v>
      </c>
      <c r="AS20" s="33">
        <f t="shared" si="2"/>
        <v>6300000</v>
      </c>
      <c r="AT20" s="34">
        <f t="shared" si="3"/>
        <v>0.6</v>
      </c>
    </row>
    <row r="21" spans="1:46" s="55" customFormat="1" ht="105" x14ac:dyDescent="0.25">
      <c r="A21" s="56" t="s">
        <v>48</v>
      </c>
      <c r="B21" s="56" t="s">
        <v>49</v>
      </c>
      <c r="C21" s="56">
        <v>1</v>
      </c>
      <c r="D21" s="56" t="s">
        <v>69</v>
      </c>
      <c r="E21" s="56" t="s">
        <v>51</v>
      </c>
      <c r="F21" s="56" t="s">
        <v>52</v>
      </c>
      <c r="G21" s="56"/>
      <c r="H21" s="57" t="s">
        <v>101</v>
      </c>
      <c r="I21" s="56" t="s">
        <v>54</v>
      </c>
      <c r="J21" s="56" t="s">
        <v>55</v>
      </c>
      <c r="K21" s="58"/>
      <c r="L21" s="36" t="s">
        <v>56</v>
      </c>
      <c r="M21" s="59" t="s">
        <v>102</v>
      </c>
      <c r="N21" s="56" t="s">
        <v>130</v>
      </c>
      <c r="O21" s="56" t="s">
        <v>131</v>
      </c>
      <c r="P21" s="36" t="s">
        <v>60</v>
      </c>
      <c r="Q21" s="46"/>
      <c r="R21" s="60" t="s">
        <v>105</v>
      </c>
      <c r="S21" s="36" t="s">
        <v>75</v>
      </c>
      <c r="T21" s="61">
        <v>45627</v>
      </c>
      <c r="U21" s="61">
        <v>46012</v>
      </c>
      <c r="V21" s="62">
        <v>7000000</v>
      </c>
      <c r="W21" s="63">
        <v>0</v>
      </c>
      <c r="X21" s="64" t="s">
        <v>63</v>
      </c>
      <c r="Y21" s="56" t="s">
        <v>132</v>
      </c>
      <c r="Z21" s="36" t="s">
        <v>64</v>
      </c>
      <c r="AA21" s="36">
        <v>30</v>
      </c>
      <c r="AB21" s="36">
        <v>20</v>
      </c>
      <c r="AC21" s="36" t="s">
        <v>65</v>
      </c>
      <c r="AD21" s="36" t="s">
        <v>64</v>
      </c>
      <c r="AE21" s="36" t="s">
        <v>67</v>
      </c>
      <c r="AF21" s="36" t="s">
        <v>106</v>
      </c>
      <c r="AG21" s="36" t="s">
        <v>107</v>
      </c>
      <c r="AH21" s="36" t="s">
        <v>76</v>
      </c>
      <c r="AI21" s="56"/>
      <c r="AJ21" s="56"/>
      <c r="AK21" s="56"/>
      <c r="AL21" s="56"/>
      <c r="AM21" s="39" t="s">
        <v>66</v>
      </c>
      <c r="AN21" s="65" t="s">
        <v>67</v>
      </c>
      <c r="AO21" s="66" t="s">
        <v>68</v>
      </c>
      <c r="AP21" s="67">
        <v>0</v>
      </c>
      <c r="AQ21" s="68">
        <f t="shared" si="0"/>
        <v>7000000</v>
      </c>
      <c r="AR21" s="68">
        <f t="shared" si="1"/>
        <v>2800000</v>
      </c>
      <c r="AS21" s="68">
        <f t="shared" si="2"/>
        <v>4200000</v>
      </c>
      <c r="AT21" s="69">
        <f t="shared" si="3"/>
        <v>0.6</v>
      </c>
    </row>
    <row r="22" spans="1:46" s="55" customFormat="1" ht="90" x14ac:dyDescent="0.25">
      <c r="A22" s="70" t="s">
        <v>48</v>
      </c>
      <c r="B22" s="70" t="s">
        <v>49</v>
      </c>
      <c r="C22" s="70">
        <v>5</v>
      </c>
      <c r="D22" s="70" t="s">
        <v>69</v>
      </c>
      <c r="E22" s="70" t="s">
        <v>51</v>
      </c>
      <c r="F22" s="70" t="s">
        <v>52</v>
      </c>
      <c r="G22" s="70"/>
      <c r="H22" s="71" t="s">
        <v>108</v>
      </c>
      <c r="I22" s="70" t="s">
        <v>54</v>
      </c>
      <c r="J22" s="70" t="s">
        <v>55</v>
      </c>
      <c r="K22" s="70"/>
      <c r="L22" s="70" t="s">
        <v>56</v>
      </c>
      <c r="M22" s="70" t="s">
        <v>109</v>
      </c>
      <c r="N22" s="70" t="s">
        <v>133</v>
      </c>
      <c r="O22" s="72" t="s">
        <v>134</v>
      </c>
      <c r="P22" s="73" t="s">
        <v>60</v>
      </c>
      <c r="Q22" s="70"/>
      <c r="R22" s="74" t="s">
        <v>112</v>
      </c>
      <c r="S22" s="73" t="s">
        <v>75</v>
      </c>
      <c r="T22" s="75">
        <v>45627</v>
      </c>
      <c r="U22" s="75">
        <v>46012</v>
      </c>
      <c r="V22" s="76">
        <v>7000000</v>
      </c>
      <c r="W22" s="77">
        <v>0</v>
      </c>
      <c r="X22" s="70" t="s">
        <v>63</v>
      </c>
      <c r="Y22" s="70">
        <v>136</v>
      </c>
      <c r="Z22" s="70" t="s">
        <v>64</v>
      </c>
      <c r="AA22" s="70">
        <v>30</v>
      </c>
      <c r="AB22" s="70">
        <v>20</v>
      </c>
      <c r="AC22" s="70" t="s">
        <v>65</v>
      </c>
      <c r="AD22" s="70" t="s">
        <v>64</v>
      </c>
      <c r="AE22" s="70" t="s">
        <v>67</v>
      </c>
      <c r="AF22" s="70"/>
      <c r="AG22" s="70"/>
      <c r="AH22" s="70" t="s">
        <v>76</v>
      </c>
      <c r="AI22" s="70"/>
      <c r="AJ22" s="70"/>
      <c r="AK22" s="70"/>
      <c r="AL22" s="70"/>
      <c r="AM22" s="78" t="s">
        <v>66</v>
      </c>
      <c r="AN22" s="79" t="s">
        <v>67</v>
      </c>
      <c r="AO22" s="78" t="s">
        <v>68</v>
      </c>
      <c r="AP22" s="80">
        <v>0</v>
      </c>
      <c r="AQ22" s="81">
        <f t="shared" si="0"/>
        <v>7000000</v>
      </c>
      <c r="AR22" s="81">
        <f t="shared" si="1"/>
        <v>2800000</v>
      </c>
      <c r="AS22" s="81">
        <f t="shared" si="2"/>
        <v>4200000</v>
      </c>
      <c r="AT22" s="82">
        <f t="shared" si="3"/>
        <v>0.6</v>
      </c>
    </row>
    <row r="23" spans="1:46" s="55" customFormat="1" ht="112.5" customHeight="1" x14ac:dyDescent="0.25">
      <c r="A23" s="83" t="s">
        <v>48</v>
      </c>
      <c r="B23" s="83" t="s">
        <v>49</v>
      </c>
      <c r="C23" s="36">
        <v>2</v>
      </c>
      <c r="D23" s="36" t="s">
        <v>84</v>
      </c>
      <c r="E23" s="56" t="s">
        <v>51</v>
      </c>
      <c r="F23" s="56" t="s">
        <v>52</v>
      </c>
      <c r="G23" s="36"/>
      <c r="H23" s="39" t="s">
        <v>135</v>
      </c>
      <c r="I23" s="36" t="s">
        <v>54</v>
      </c>
      <c r="J23" s="56" t="s">
        <v>55</v>
      </c>
      <c r="K23" s="31"/>
      <c r="L23" s="36" t="s">
        <v>56</v>
      </c>
      <c r="M23" s="36" t="s">
        <v>93</v>
      </c>
      <c r="N23" s="36" t="s">
        <v>136</v>
      </c>
      <c r="O23" s="36" t="s">
        <v>137</v>
      </c>
      <c r="P23" s="36" t="s">
        <v>88</v>
      </c>
      <c r="Q23" s="31"/>
      <c r="R23" s="84" t="s">
        <v>138</v>
      </c>
      <c r="S23" s="36" t="s">
        <v>90</v>
      </c>
      <c r="T23" s="85">
        <v>45627</v>
      </c>
      <c r="U23" s="85">
        <v>46356</v>
      </c>
      <c r="V23" s="62">
        <v>1974011.68</v>
      </c>
      <c r="W23" s="67">
        <v>0</v>
      </c>
      <c r="X23" s="64" t="s">
        <v>63</v>
      </c>
      <c r="Y23" s="36" t="s">
        <v>139</v>
      </c>
      <c r="Z23" s="36" t="s">
        <v>64</v>
      </c>
      <c r="AA23" s="36">
        <v>30</v>
      </c>
      <c r="AB23" s="56">
        <v>23</v>
      </c>
      <c r="AC23" s="56" t="s">
        <v>65</v>
      </c>
      <c r="AD23" s="56"/>
      <c r="AE23" s="56"/>
      <c r="AF23" s="31"/>
      <c r="AG23" s="31"/>
      <c r="AH23" s="56" t="s">
        <v>76</v>
      </c>
      <c r="AI23" s="31"/>
      <c r="AJ23" s="31"/>
      <c r="AK23" s="31"/>
      <c r="AL23" s="31"/>
      <c r="AM23" s="39"/>
      <c r="AN23" s="86" t="s">
        <v>67</v>
      </c>
      <c r="AO23" s="39" t="s">
        <v>68</v>
      </c>
      <c r="AP23" s="87">
        <v>0</v>
      </c>
      <c r="AQ23" s="88">
        <f t="shared" si="0"/>
        <v>1974011.68</v>
      </c>
      <c r="AR23" s="88">
        <f t="shared" si="1"/>
        <v>789604.67200000002</v>
      </c>
      <c r="AS23" s="88">
        <f t="shared" si="2"/>
        <v>1184407.0079999999</v>
      </c>
      <c r="AT23" s="69">
        <f t="shared" si="3"/>
        <v>0.6</v>
      </c>
    </row>
    <row r="24" spans="1:46" ht="150" customHeight="1" x14ac:dyDescent="0.25">
      <c r="A24" s="89" t="s">
        <v>48</v>
      </c>
      <c r="B24" s="89" t="s">
        <v>49</v>
      </c>
      <c r="C24" s="70" t="s">
        <v>140</v>
      </c>
      <c r="D24" s="70" t="s">
        <v>141</v>
      </c>
      <c r="E24" s="70" t="s">
        <v>51</v>
      </c>
      <c r="F24" s="70" t="s">
        <v>52</v>
      </c>
      <c r="G24" s="70"/>
      <c r="H24" s="71" t="s">
        <v>142</v>
      </c>
      <c r="I24" s="90" t="s">
        <v>54</v>
      </c>
      <c r="J24" s="70" t="s">
        <v>55</v>
      </c>
      <c r="K24" s="89"/>
      <c r="L24" s="70" t="s">
        <v>56</v>
      </c>
      <c r="M24" s="91">
        <v>4</v>
      </c>
      <c r="N24" s="70" t="s">
        <v>143</v>
      </c>
      <c r="O24" s="92" t="s">
        <v>144</v>
      </c>
      <c r="P24" s="93" t="s">
        <v>145</v>
      </c>
      <c r="Q24" s="89"/>
      <c r="R24" s="74" t="s">
        <v>146</v>
      </c>
      <c r="S24" s="73" t="s">
        <v>62</v>
      </c>
      <c r="T24" s="94">
        <v>45658</v>
      </c>
      <c r="U24" s="94">
        <v>47208</v>
      </c>
      <c r="V24" s="76">
        <v>2806024</v>
      </c>
      <c r="W24" s="77">
        <v>0</v>
      </c>
      <c r="X24" s="70" t="s">
        <v>63</v>
      </c>
      <c r="Y24" s="70" t="s">
        <v>147</v>
      </c>
      <c r="Z24" s="73" t="s">
        <v>64</v>
      </c>
      <c r="AA24" s="73">
        <v>30</v>
      </c>
      <c r="AB24" s="70">
        <v>21</v>
      </c>
      <c r="AC24" s="73" t="s">
        <v>65</v>
      </c>
      <c r="AD24" s="70" t="s">
        <v>64</v>
      </c>
      <c r="AE24" s="70" t="s">
        <v>67</v>
      </c>
      <c r="AF24" s="70" t="s">
        <v>106</v>
      </c>
      <c r="AG24" s="70"/>
      <c r="AH24" s="70"/>
      <c r="AI24" s="70"/>
      <c r="AJ24" s="70"/>
      <c r="AK24" s="70"/>
      <c r="AL24" s="70"/>
      <c r="AM24" s="78" t="s">
        <v>66</v>
      </c>
      <c r="AN24" s="95" t="s">
        <v>67</v>
      </c>
      <c r="AO24" s="78" t="s">
        <v>68</v>
      </c>
      <c r="AP24" s="80">
        <v>0</v>
      </c>
      <c r="AQ24" s="81">
        <f t="shared" si="0"/>
        <v>2806024</v>
      </c>
      <c r="AR24" s="81">
        <f t="shared" si="1"/>
        <v>1122409.6000000001</v>
      </c>
      <c r="AS24" s="81">
        <f t="shared" si="2"/>
        <v>1683614.4</v>
      </c>
      <c r="AT24" s="82">
        <f t="shared" si="3"/>
        <v>0.6</v>
      </c>
    </row>
    <row r="25" spans="1:46" ht="120" x14ac:dyDescent="0.25">
      <c r="A25" s="83" t="s">
        <v>48</v>
      </c>
      <c r="B25" s="83" t="s">
        <v>49</v>
      </c>
      <c r="C25" s="56">
        <v>1</v>
      </c>
      <c r="D25" s="56" t="s">
        <v>69</v>
      </c>
      <c r="E25" s="56" t="s">
        <v>51</v>
      </c>
      <c r="F25" s="56" t="s">
        <v>52</v>
      </c>
      <c r="G25" s="36"/>
      <c r="H25" s="39" t="s">
        <v>148</v>
      </c>
      <c r="I25" s="36" t="s">
        <v>54</v>
      </c>
      <c r="J25" s="56" t="s">
        <v>55</v>
      </c>
      <c r="K25" s="31"/>
      <c r="L25" s="36" t="s">
        <v>56</v>
      </c>
      <c r="M25" s="59" t="s">
        <v>109</v>
      </c>
      <c r="N25" s="36" t="s">
        <v>149</v>
      </c>
      <c r="O25" s="31" t="s">
        <v>150</v>
      </c>
      <c r="P25" s="31" t="s">
        <v>145</v>
      </c>
      <c r="Q25" s="31"/>
      <c r="R25" s="84" t="s">
        <v>151</v>
      </c>
      <c r="S25" s="36" t="s">
        <v>75</v>
      </c>
      <c r="T25" s="85">
        <v>45658</v>
      </c>
      <c r="U25" s="96">
        <v>47483</v>
      </c>
      <c r="V25" s="62">
        <v>3347400</v>
      </c>
      <c r="W25" s="67">
        <v>0</v>
      </c>
      <c r="X25" s="64" t="s">
        <v>63</v>
      </c>
      <c r="Y25" s="36" t="s">
        <v>152</v>
      </c>
      <c r="Z25" s="36" t="s">
        <v>64</v>
      </c>
      <c r="AA25" s="36">
        <v>30</v>
      </c>
      <c r="AB25" s="56">
        <v>21</v>
      </c>
      <c r="AC25" s="56" t="s">
        <v>65</v>
      </c>
      <c r="AD25" s="56" t="s">
        <v>64</v>
      </c>
      <c r="AE25" s="56" t="s">
        <v>67</v>
      </c>
      <c r="AF25" s="31" t="s">
        <v>106</v>
      </c>
      <c r="AG25" s="31" t="s">
        <v>107</v>
      </c>
      <c r="AH25" s="31" t="s">
        <v>76</v>
      </c>
      <c r="AI25" s="31"/>
      <c r="AJ25" s="31"/>
      <c r="AK25" s="31"/>
      <c r="AL25" s="31"/>
      <c r="AM25" s="39" t="s">
        <v>66</v>
      </c>
      <c r="AN25" s="86" t="s">
        <v>67</v>
      </c>
      <c r="AO25" s="39" t="s">
        <v>68</v>
      </c>
      <c r="AP25" s="87">
        <v>0</v>
      </c>
      <c r="AQ25" s="88">
        <f t="shared" si="0"/>
        <v>3347400</v>
      </c>
      <c r="AR25" s="88">
        <f t="shared" si="1"/>
        <v>1338960</v>
      </c>
      <c r="AS25" s="88">
        <f t="shared" si="2"/>
        <v>2008440</v>
      </c>
      <c r="AT25" s="69">
        <f t="shared" si="3"/>
        <v>0.6</v>
      </c>
    </row>
    <row r="26" spans="1:46" ht="78.75" customHeight="1" x14ac:dyDescent="0.25">
      <c r="A26" s="89" t="s">
        <v>48</v>
      </c>
      <c r="B26" s="89" t="s">
        <v>49</v>
      </c>
      <c r="C26" s="70">
        <v>2</v>
      </c>
      <c r="D26" s="73" t="s">
        <v>84</v>
      </c>
      <c r="E26" s="70" t="s">
        <v>51</v>
      </c>
      <c r="F26" s="70" t="s">
        <v>52</v>
      </c>
      <c r="G26" s="70"/>
      <c r="H26" s="71" t="s">
        <v>153</v>
      </c>
      <c r="I26" s="90" t="s">
        <v>92</v>
      </c>
      <c r="J26" s="70" t="s">
        <v>55</v>
      </c>
      <c r="K26" s="89"/>
      <c r="L26" s="70" t="s">
        <v>56</v>
      </c>
      <c r="M26" s="73">
        <v>2</v>
      </c>
      <c r="N26" s="70" t="s">
        <v>154</v>
      </c>
      <c r="O26" s="92" t="s">
        <v>155</v>
      </c>
      <c r="P26" s="93" t="s">
        <v>60</v>
      </c>
      <c r="Q26" s="89"/>
      <c r="R26" s="74" t="s">
        <v>96</v>
      </c>
      <c r="S26" s="73" t="s">
        <v>75</v>
      </c>
      <c r="T26" s="94">
        <v>45658</v>
      </c>
      <c r="U26" s="94">
        <v>46387</v>
      </c>
      <c r="V26" s="76">
        <v>2382000</v>
      </c>
      <c r="W26" s="77">
        <v>0</v>
      </c>
      <c r="X26" s="70" t="s">
        <v>63</v>
      </c>
      <c r="Y26" s="70" t="s">
        <v>139</v>
      </c>
      <c r="Z26" s="73" t="s">
        <v>64</v>
      </c>
      <c r="AA26" s="73">
        <v>30</v>
      </c>
      <c r="AB26" s="70">
        <v>23</v>
      </c>
      <c r="AC26" s="73" t="s">
        <v>65</v>
      </c>
      <c r="AD26" s="70"/>
      <c r="AE26" s="70"/>
      <c r="AF26" s="70"/>
      <c r="AG26" s="70"/>
      <c r="AH26" s="70" t="s">
        <v>76</v>
      </c>
      <c r="AI26" s="70"/>
      <c r="AJ26" s="70"/>
      <c r="AK26" s="70"/>
      <c r="AL26" s="70"/>
      <c r="AM26" s="78"/>
      <c r="AN26" s="95" t="s">
        <v>67</v>
      </c>
      <c r="AO26" s="78" t="s">
        <v>68</v>
      </c>
      <c r="AP26" s="80">
        <v>0</v>
      </c>
      <c r="AQ26" s="81">
        <f t="shared" si="0"/>
        <v>2382000</v>
      </c>
      <c r="AR26" s="81">
        <f t="shared" si="1"/>
        <v>952800</v>
      </c>
      <c r="AS26" s="81">
        <f t="shared" si="2"/>
        <v>1429200</v>
      </c>
      <c r="AT26" s="82">
        <f t="shared" si="3"/>
        <v>0.6</v>
      </c>
    </row>
    <row r="27" spans="1:46" ht="78.75" customHeight="1" x14ac:dyDescent="0.25">
      <c r="A27" s="56" t="s">
        <v>48</v>
      </c>
      <c r="B27" s="56" t="s">
        <v>49</v>
      </c>
      <c r="C27" s="56">
        <v>5</v>
      </c>
      <c r="D27" s="56" t="s">
        <v>69</v>
      </c>
      <c r="E27" s="56" t="s">
        <v>51</v>
      </c>
      <c r="F27" s="56" t="s">
        <v>52</v>
      </c>
      <c r="G27" s="56"/>
      <c r="H27" s="57" t="s">
        <v>156</v>
      </c>
      <c r="I27" s="36" t="s">
        <v>92</v>
      </c>
      <c r="J27" s="56" t="s">
        <v>55</v>
      </c>
      <c r="K27" s="83"/>
      <c r="L27" s="36" t="s">
        <v>56</v>
      </c>
      <c r="M27" s="36" t="s">
        <v>93</v>
      </c>
      <c r="N27" s="56" t="s">
        <v>157</v>
      </c>
      <c r="O27" s="97" t="s">
        <v>158</v>
      </c>
      <c r="P27" s="31" t="s">
        <v>60</v>
      </c>
      <c r="Q27" s="83"/>
      <c r="R27" s="60" t="s">
        <v>100</v>
      </c>
      <c r="S27" s="36" t="s">
        <v>75</v>
      </c>
      <c r="T27" s="85">
        <v>45658</v>
      </c>
      <c r="U27" s="85">
        <v>46387</v>
      </c>
      <c r="V27" s="98">
        <v>700000</v>
      </c>
      <c r="W27" s="67">
        <v>0</v>
      </c>
      <c r="X27" s="64" t="s">
        <v>63</v>
      </c>
      <c r="Y27" s="56" t="s">
        <v>139</v>
      </c>
      <c r="Z27" s="36" t="s">
        <v>64</v>
      </c>
      <c r="AA27" s="36">
        <v>30</v>
      </c>
      <c r="AB27" s="56">
        <v>21</v>
      </c>
      <c r="AC27" s="56" t="s">
        <v>65</v>
      </c>
      <c r="AD27" s="56" t="s">
        <v>64</v>
      </c>
      <c r="AE27" s="56" t="s">
        <v>67</v>
      </c>
      <c r="AF27" s="31"/>
      <c r="AG27" s="31"/>
      <c r="AH27" s="31" t="s">
        <v>76</v>
      </c>
      <c r="AI27" s="83"/>
      <c r="AJ27" s="83"/>
      <c r="AK27" s="83"/>
      <c r="AL27" s="83"/>
      <c r="AM27" s="39" t="s">
        <v>66</v>
      </c>
      <c r="AN27" s="86" t="s">
        <v>67</v>
      </c>
      <c r="AO27" s="39" t="s">
        <v>68</v>
      </c>
      <c r="AP27" s="87">
        <v>0</v>
      </c>
      <c r="AQ27" s="88">
        <f t="shared" si="0"/>
        <v>700000</v>
      </c>
      <c r="AR27" s="88">
        <f t="shared" si="1"/>
        <v>280000</v>
      </c>
      <c r="AS27" s="88">
        <f t="shared" si="2"/>
        <v>420000</v>
      </c>
      <c r="AT27" s="69">
        <f t="shared" si="3"/>
        <v>0.6</v>
      </c>
    </row>
    <row r="28" spans="1:46" ht="89.25" customHeight="1" x14ac:dyDescent="0.25">
      <c r="A28" s="70" t="s">
        <v>48</v>
      </c>
      <c r="B28" s="70" t="s">
        <v>49</v>
      </c>
      <c r="C28" s="70">
        <v>1</v>
      </c>
      <c r="D28" s="70" t="s">
        <v>69</v>
      </c>
      <c r="E28" s="70" t="s">
        <v>51</v>
      </c>
      <c r="F28" s="70" t="s">
        <v>52</v>
      </c>
      <c r="G28" s="70"/>
      <c r="H28" s="71" t="s">
        <v>159</v>
      </c>
      <c r="I28" s="70" t="s">
        <v>54</v>
      </c>
      <c r="J28" s="70" t="s">
        <v>55</v>
      </c>
      <c r="K28" s="70"/>
      <c r="L28" s="70" t="s">
        <v>56</v>
      </c>
      <c r="M28" s="70" t="s">
        <v>109</v>
      </c>
      <c r="N28" s="70" t="s">
        <v>160</v>
      </c>
      <c r="O28" s="72" t="s">
        <v>161</v>
      </c>
      <c r="P28" s="73" t="s">
        <v>60</v>
      </c>
      <c r="Q28" s="70"/>
      <c r="R28" s="74" t="s">
        <v>162</v>
      </c>
      <c r="S28" s="73" t="s">
        <v>75</v>
      </c>
      <c r="T28" s="94">
        <v>45691</v>
      </c>
      <c r="U28" s="99">
        <v>46996</v>
      </c>
      <c r="V28" s="76">
        <v>6800000</v>
      </c>
      <c r="W28" s="77">
        <v>0</v>
      </c>
      <c r="X28" s="70" t="s">
        <v>63</v>
      </c>
      <c r="Y28" s="70" t="s">
        <v>152</v>
      </c>
      <c r="Z28" s="73" t="s">
        <v>64</v>
      </c>
      <c r="AA28" s="70">
        <v>30</v>
      </c>
      <c r="AB28" s="70">
        <v>20</v>
      </c>
      <c r="AC28" s="70" t="s">
        <v>65</v>
      </c>
      <c r="AD28" s="89" t="s">
        <v>64</v>
      </c>
      <c r="AE28" s="89" t="s">
        <v>67</v>
      </c>
      <c r="AF28" s="89" t="s">
        <v>106</v>
      </c>
      <c r="AG28" s="89" t="s">
        <v>107</v>
      </c>
      <c r="AH28" s="89" t="s">
        <v>76</v>
      </c>
      <c r="AI28" s="89"/>
      <c r="AJ28" s="89"/>
      <c r="AK28" s="89"/>
      <c r="AL28" s="89"/>
      <c r="AM28" s="78" t="s">
        <v>66</v>
      </c>
      <c r="AN28" s="79" t="s">
        <v>67</v>
      </c>
      <c r="AO28" s="78" t="s">
        <v>68</v>
      </c>
      <c r="AP28" s="80">
        <v>0</v>
      </c>
      <c r="AQ28" s="81">
        <f t="shared" si="0"/>
        <v>6800000</v>
      </c>
      <c r="AR28" s="81">
        <f t="shared" si="1"/>
        <v>2720000</v>
      </c>
      <c r="AS28" s="81">
        <f t="shared" si="2"/>
        <v>4080000</v>
      </c>
      <c r="AT28" s="82">
        <f t="shared" si="3"/>
        <v>0.6</v>
      </c>
    </row>
    <row r="29" spans="1:46" ht="138.75" customHeight="1" x14ac:dyDescent="0.25">
      <c r="A29" s="56" t="s">
        <v>48</v>
      </c>
      <c r="B29" s="56" t="s">
        <v>49</v>
      </c>
      <c r="C29" s="56">
        <v>5</v>
      </c>
      <c r="D29" s="56" t="s">
        <v>69</v>
      </c>
      <c r="E29" s="56" t="s">
        <v>51</v>
      </c>
      <c r="F29" s="56" t="s">
        <v>52</v>
      </c>
      <c r="G29" s="56"/>
      <c r="H29" s="57" t="s">
        <v>163</v>
      </c>
      <c r="I29" s="56" t="s">
        <v>92</v>
      </c>
      <c r="J29" s="56" t="s">
        <v>55</v>
      </c>
      <c r="K29" s="56"/>
      <c r="L29" s="56" t="s">
        <v>56</v>
      </c>
      <c r="M29" s="56" t="s">
        <v>109</v>
      </c>
      <c r="N29" s="56" t="s">
        <v>164</v>
      </c>
      <c r="O29" s="100" t="s">
        <v>165</v>
      </c>
      <c r="P29" s="36" t="s">
        <v>60</v>
      </c>
      <c r="Q29" s="56"/>
      <c r="R29" s="60" t="s">
        <v>166</v>
      </c>
      <c r="S29" s="36" t="s">
        <v>75</v>
      </c>
      <c r="T29" s="85">
        <v>45778</v>
      </c>
      <c r="U29" s="85">
        <v>46813</v>
      </c>
      <c r="V29" s="98">
        <v>10000000</v>
      </c>
      <c r="W29" s="101">
        <v>0</v>
      </c>
      <c r="X29" s="56" t="s">
        <v>63</v>
      </c>
      <c r="Y29" s="56">
        <v>136</v>
      </c>
      <c r="Z29" s="36" t="s">
        <v>64</v>
      </c>
      <c r="AA29" s="56">
        <v>30</v>
      </c>
      <c r="AB29" s="56">
        <v>20</v>
      </c>
      <c r="AC29" s="56" t="s">
        <v>65</v>
      </c>
      <c r="AD29" s="83" t="s">
        <v>64</v>
      </c>
      <c r="AE29" s="83" t="s">
        <v>67</v>
      </c>
      <c r="AF29" s="83"/>
      <c r="AG29" s="83"/>
      <c r="AH29" s="83" t="s">
        <v>76</v>
      </c>
      <c r="AI29" s="83"/>
      <c r="AJ29" s="83"/>
      <c r="AK29" s="83"/>
      <c r="AL29" s="83"/>
      <c r="AM29" s="66" t="s">
        <v>66</v>
      </c>
      <c r="AN29" s="65" t="s">
        <v>67</v>
      </c>
      <c r="AO29" s="66" t="s">
        <v>68</v>
      </c>
      <c r="AP29" s="87">
        <v>0</v>
      </c>
      <c r="AQ29" s="88">
        <f t="shared" si="0"/>
        <v>10000000</v>
      </c>
      <c r="AR29" s="88">
        <f t="shared" si="1"/>
        <v>4000000</v>
      </c>
      <c r="AS29" s="88">
        <f t="shared" si="2"/>
        <v>6000000</v>
      </c>
      <c r="AT29" s="69">
        <f t="shared" si="3"/>
        <v>0.6</v>
      </c>
    </row>
    <row r="30" spans="1:46" ht="135" x14ac:dyDescent="0.25">
      <c r="A30" s="70" t="s">
        <v>48</v>
      </c>
      <c r="B30" s="70" t="s">
        <v>49</v>
      </c>
      <c r="C30" s="70" t="s">
        <v>140</v>
      </c>
      <c r="D30" s="70" t="s">
        <v>141</v>
      </c>
      <c r="E30" s="70" t="s">
        <v>51</v>
      </c>
      <c r="F30" s="70" t="s">
        <v>52</v>
      </c>
      <c r="G30" s="70"/>
      <c r="H30" s="71" t="s">
        <v>167</v>
      </c>
      <c r="I30" s="70" t="s">
        <v>54</v>
      </c>
      <c r="J30" s="70" t="s">
        <v>55</v>
      </c>
      <c r="K30" s="70"/>
      <c r="L30" s="70" t="s">
        <v>56</v>
      </c>
      <c r="M30" s="70">
        <v>4</v>
      </c>
      <c r="N30" s="70" t="s">
        <v>168</v>
      </c>
      <c r="O30" s="72" t="s">
        <v>169</v>
      </c>
      <c r="P30" s="73" t="s">
        <v>145</v>
      </c>
      <c r="Q30" s="70"/>
      <c r="R30" s="74" t="s">
        <v>170</v>
      </c>
      <c r="S30" s="73" t="s">
        <v>62</v>
      </c>
      <c r="T30" s="94">
        <v>45901</v>
      </c>
      <c r="U30" s="99">
        <v>47483</v>
      </c>
      <c r="V30" s="76">
        <v>3593131.88</v>
      </c>
      <c r="W30" s="77">
        <v>0</v>
      </c>
      <c r="X30" s="70" t="s">
        <v>63</v>
      </c>
      <c r="Y30" s="70" t="s">
        <v>147</v>
      </c>
      <c r="Z30" s="73" t="s">
        <v>64</v>
      </c>
      <c r="AA30" s="70">
        <v>30</v>
      </c>
      <c r="AB30" s="70">
        <v>21</v>
      </c>
      <c r="AC30" s="70" t="s">
        <v>65</v>
      </c>
      <c r="AD30" s="89" t="s">
        <v>64</v>
      </c>
      <c r="AE30" s="89" t="s">
        <v>67</v>
      </c>
      <c r="AF30" s="89" t="s">
        <v>106</v>
      </c>
      <c r="AG30" s="89"/>
      <c r="AH30" s="89"/>
      <c r="AI30" s="89"/>
      <c r="AJ30" s="89"/>
      <c r="AK30" s="89"/>
      <c r="AL30" s="89"/>
      <c r="AM30" s="78" t="s">
        <v>66</v>
      </c>
      <c r="AN30" s="79" t="s">
        <v>67</v>
      </c>
      <c r="AO30" s="78" t="s">
        <v>68</v>
      </c>
      <c r="AP30" s="80">
        <v>0</v>
      </c>
      <c r="AQ30" s="81">
        <f t="shared" si="0"/>
        <v>3593131.88</v>
      </c>
      <c r="AR30" s="81">
        <f t="shared" si="1"/>
        <v>1437252.7519999999</v>
      </c>
      <c r="AS30" s="81">
        <f t="shared" si="2"/>
        <v>2155879.128</v>
      </c>
      <c r="AT30" s="82">
        <f t="shared" si="3"/>
        <v>0.6</v>
      </c>
    </row>
    <row r="31" spans="1:46" ht="141" customHeight="1" x14ac:dyDescent="0.25">
      <c r="A31" s="56" t="s">
        <v>48</v>
      </c>
      <c r="B31" s="56" t="s">
        <v>49</v>
      </c>
      <c r="C31" s="56">
        <v>1</v>
      </c>
      <c r="D31" s="56" t="s">
        <v>69</v>
      </c>
      <c r="E31" s="56" t="s">
        <v>51</v>
      </c>
      <c r="F31" s="56" t="s">
        <v>52</v>
      </c>
      <c r="G31" s="56"/>
      <c r="H31" s="57" t="s">
        <v>171</v>
      </c>
      <c r="I31" s="36" t="s">
        <v>54</v>
      </c>
      <c r="J31" s="56" t="s">
        <v>55</v>
      </c>
      <c r="K31" s="83"/>
      <c r="L31" s="36" t="s">
        <v>56</v>
      </c>
      <c r="M31" s="36" t="s">
        <v>109</v>
      </c>
      <c r="N31" s="56" t="s">
        <v>172</v>
      </c>
      <c r="O31" s="60" t="s">
        <v>173</v>
      </c>
      <c r="P31" s="31" t="s">
        <v>145</v>
      </c>
      <c r="Q31" s="83"/>
      <c r="R31" s="60" t="s">
        <v>174</v>
      </c>
      <c r="S31" s="36" t="s">
        <v>75</v>
      </c>
      <c r="T31" s="85">
        <v>45779</v>
      </c>
      <c r="U31" s="85">
        <v>47483</v>
      </c>
      <c r="V31" s="98">
        <v>3317700</v>
      </c>
      <c r="W31" s="67">
        <v>0</v>
      </c>
      <c r="X31" s="64" t="s">
        <v>63</v>
      </c>
      <c r="Y31" s="56" t="s">
        <v>152</v>
      </c>
      <c r="Z31" s="36" t="s">
        <v>64</v>
      </c>
      <c r="AA31" s="36">
        <v>30</v>
      </c>
      <c r="AB31" s="56">
        <v>21</v>
      </c>
      <c r="AC31" s="56" t="s">
        <v>65</v>
      </c>
      <c r="AD31" s="56" t="s">
        <v>64</v>
      </c>
      <c r="AE31" s="56" t="s">
        <v>67</v>
      </c>
      <c r="AF31" s="31" t="s">
        <v>106</v>
      </c>
      <c r="AG31" s="31" t="s">
        <v>107</v>
      </c>
      <c r="AH31" s="31" t="s">
        <v>76</v>
      </c>
      <c r="AI31" s="83"/>
      <c r="AJ31" s="83"/>
      <c r="AK31" s="83"/>
      <c r="AL31" s="83"/>
      <c r="AM31" s="39" t="s">
        <v>66</v>
      </c>
      <c r="AN31" s="86" t="s">
        <v>67</v>
      </c>
      <c r="AO31" s="39" t="s">
        <v>68</v>
      </c>
      <c r="AP31" s="87">
        <v>0</v>
      </c>
      <c r="AQ31" s="88">
        <f t="shared" si="0"/>
        <v>3317700</v>
      </c>
      <c r="AR31" s="88">
        <f t="shared" si="1"/>
        <v>1327080</v>
      </c>
      <c r="AS31" s="88">
        <f t="shared" si="2"/>
        <v>1990620</v>
      </c>
      <c r="AT31" s="69">
        <f t="shared" si="3"/>
        <v>0.6</v>
      </c>
    </row>
    <row r="32" spans="1:46" ht="240" x14ac:dyDescent="0.25">
      <c r="A32" s="70" t="s">
        <v>48</v>
      </c>
      <c r="B32" s="70" t="s">
        <v>49</v>
      </c>
      <c r="C32" s="70" t="s">
        <v>140</v>
      </c>
      <c r="D32" s="70" t="s">
        <v>141</v>
      </c>
      <c r="E32" s="70" t="s">
        <v>51</v>
      </c>
      <c r="F32" s="70" t="s">
        <v>52</v>
      </c>
      <c r="G32" s="70"/>
      <c r="H32" s="74" t="s">
        <v>175</v>
      </c>
      <c r="I32" s="70" t="s">
        <v>54</v>
      </c>
      <c r="J32" s="70" t="s">
        <v>55</v>
      </c>
      <c r="K32" s="70"/>
      <c r="L32" s="70" t="s">
        <v>56</v>
      </c>
      <c r="M32" s="70">
        <v>4</v>
      </c>
      <c r="N32" s="70" t="s">
        <v>176</v>
      </c>
      <c r="O32" s="74" t="s">
        <v>175</v>
      </c>
      <c r="P32" s="72" t="s">
        <v>177</v>
      </c>
      <c r="Q32" s="70"/>
      <c r="R32" s="71" t="s">
        <v>178</v>
      </c>
      <c r="S32" s="73" t="s">
        <v>62</v>
      </c>
      <c r="T32" s="94">
        <v>45901</v>
      </c>
      <c r="U32" s="99">
        <v>47483</v>
      </c>
      <c r="V32" s="76">
        <v>1200000</v>
      </c>
      <c r="W32" s="77">
        <v>0</v>
      </c>
      <c r="X32" s="70" t="s">
        <v>63</v>
      </c>
      <c r="Y32" s="70" t="s">
        <v>147</v>
      </c>
      <c r="Z32" s="73" t="s">
        <v>64</v>
      </c>
      <c r="AA32" s="70">
        <v>30</v>
      </c>
      <c r="AB32" s="70">
        <v>21</v>
      </c>
      <c r="AC32" s="70" t="s">
        <v>65</v>
      </c>
      <c r="AD32" s="89" t="s">
        <v>64</v>
      </c>
      <c r="AE32" s="89" t="s">
        <v>67</v>
      </c>
      <c r="AF32" s="89" t="s">
        <v>106</v>
      </c>
      <c r="AG32" s="89"/>
      <c r="AH32" s="89"/>
      <c r="AI32" s="89"/>
      <c r="AJ32" s="89"/>
      <c r="AK32" s="89"/>
      <c r="AL32" s="89"/>
      <c r="AM32" s="78" t="s">
        <v>66</v>
      </c>
      <c r="AN32" s="79" t="s">
        <v>67</v>
      </c>
      <c r="AO32" s="78" t="s">
        <v>68</v>
      </c>
      <c r="AP32" s="80">
        <v>0</v>
      </c>
      <c r="AQ32" s="81">
        <f t="shared" si="0"/>
        <v>1200000</v>
      </c>
      <c r="AR32" s="81">
        <f t="shared" si="1"/>
        <v>480000</v>
      </c>
      <c r="AS32" s="81">
        <f t="shared" si="2"/>
        <v>720000</v>
      </c>
      <c r="AT32" s="82">
        <f t="shared" si="3"/>
        <v>0.6</v>
      </c>
    </row>
    <row r="33" spans="1:48" ht="166.5" customHeight="1" x14ac:dyDescent="0.25">
      <c r="A33" s="56" t="s">
        <v>48</v>
      </c>
      <c r="B33" s="56" t="s">
        <v>49</v>
      </c>
      <c r="C33" s="36">
        <v>2</v>
      </c>
      <c r="D33" s="36" t="s">
        <v>84</v>
      </c>
      <c r="E33" s="56" t="s">
        <v>51</v>
      </c>
      <c r="F33" s="56" t="s">
        <v>52</v>
      </c>
      <c r="G33" s="56"/>
      <c r="H33" s="57" t="s">
        <v>179</v>
      </c>
      <c r="I33" s="56" t="s">
        <v>92</v>
      </c>
      <c r="J33" s="56" t="s">
        <v>55</v>
      </c>
      <c r="K33" s="83"/>
      <c r="L33" s="58" t="s">
        <v>118</v>
      </c>
      <c r="M33" s="36" t="s">
        <v>140</v>
      </c>
      <c r="N33" s="100" t="s">
        <v>180</v>
      </c>
      <c r="O33" s="60" t="s">
        <v>181</v>
      </c>
      <c r="P33" s="31" t="s">
        <v>182</v>
      </c>
      <c r="Q33" s="83"/>
      <c r="R33" s="31" t="s">
        <v>183</v>
      </c>
      <c r="S33" s="36" t="s">
        <v>75</v>
      </c>
      <c r="T33" s="85" t="s">
        <v>184</v>
      </c>
      <c r="U33" s="85" t="s">
        <v>185</v>
      </c>
      <c r="V33" s="98">
        <v>16193343</v>
      </c>
      <c r="W33" s="102">
        <v>0</v>
      </c>
      <c r="X33" s="56" t="s">
        <v>63</v>
      </c>
      <c r="Y33" s="56">
        <v>153</v>
      </c>
      <c r="Z33" s="36" t="s">
        <v>64</v>
      </c>
      <c r="AA33" s="56">
        <v>30</v>
      </c>
      <c r="AB33" s="56">
        <v>23</v>
      </c>
      <c r="AC33" s="56" t="s">
        <v>65</v>
      </c>
      <c r="AD33" s="83"/>
      <c r="AE33" s="83"/>
      <c r="AF33" s="83"/>
      <c r="AG33" s="83"/>
      <c r="AH33" s="66" t="s">
        <v>76</v>
      </c>
      <c r="AI33" s="83"/>
      <c r="AJ33" s="83"/>
      <c r="AK33" s="83"/>
      <c r="AL33" s="83"/>
      <c r="AM33" s="66"/>
      <c r="AN33" s="65" t="s">
        <v>67</v>
      </c>
      <c r="AO33" s="66" t="s">
        <v>68</v>
      </c>
      <c r="AP33" s="87">
        <v>0</v>
      </c>
      <c r="AQ33" s="88">
        <f t="shared" si="0"/>
        <v>16193343</v>
      </c>
      <c r="AR33" s="88">
        <f t="shared" si="1"/>
        <v>6477337.2000000011</v>
      </c>
      <c r="AS33" s="88">
        <f t="shared" si="2"/>
        <v>9716005.7999999989</v>
      </c>
      <c r="AT33" s="69">
        <f t="shared" si="3"/>
        <v>0.6</v>
      </c>
      <c r="AV33" s="103"/>
    </row>
    <row r="34" spans="1:48" ht="135" x14ac:dyDescent="0.25">
      <c r="A34" s="70" t="s">
        <v>48</v>
      </c>
      <c r="B34" s="70" t="s">
        <v>49</v>
      </c>
      <c r="C34" s="73">
        <v>5</v>
      </c>
      <c r="D34" s="73" t="s">
        <v>69</v>
      </c>
      <c r="E34" s="70" t="s">
        <v>51</v>
      </c>
      <c r="F34" s="70" t="s">
        <v>52</v>
      </c>
      <c r="G34" s="70"/>
      <c r="H34" s="74" t="s">
        <v>186</v>
      </c>
      <c r="I34" s="90" t="s">
        <v>92</v>
      </c>
      <c r="J34" s="70" t="s">
        <v>55</v>
      </c>
      <c r="K34" s="70"/>
      <c r="L34" s="70" t="s">
        <v>118</v>
      </c>
      <c r="M34" s="70" t="s">
        <v>140</v>
      </c>
      <c r="N34" s="72" t="s">
        <v>187</v>
      </c>
      <c r="O34" s="92" t="s">
        <v>188</v>
      </c>
      <c r="P34" s="72" t="s">
        <v>182</v>
      </c>
      <c r="Q34" s="70"/>
      <c r="R34" s="72" t="s">
        <v>189</v>
      </c>
      <c r="S34" s="73" t="s">
        <v>75</v>
      </c>
      <c r="T34" s="94" t="s">
        <v>184</v>
      </c>
      <c r="U34" s="99" t="s">
        <v>185</v>
      </c>
      <c r="V34" s="76">
        <v>4428948</v>
      </c>
      <c r="W34" s="104">
        <v>0</v>
      </c>
      <c r="X34" s="70" t="s">
        <v>63</v>
      </c>
      <c r="Y34" s="70">
        <v>153</v>
      </c>
      <c r="Z34" s="73" t="s">
        <v>64</v>
      </c>
      <c r="AA34" s="70">
        <v>30</v>
      </c>
      <c r="AB34" s="70">
        <v>23</v>
      </c>
      <c r="AC34" s="70" t="s">
        <v>65</v>
      </c>
      <c r="AD34" s="89" t="s">
        <v>64</v>
      </c>
      <c r="AE34" s="89" t="s">
        <v>67</v>
      </c>
      <c r="AF34" s="89"/>
      <c r="AG34" s="89"/>
      <c r="AH34" s="78" t="s">
        <v>76</v>
      </c>
      <c r="AI34" s="89"/>
      <c r="AJ34" s="89"/>
      <c r="AK34" s="89"/>
      <c r="AL34" s="89"/>
      <c r="AM34" s="78" t="s">
        <v>66</v>
      </c>
      <c r="AN34" s="79" t="s">
        <v>67</v>
      </c>
      <c r="AO34" s="78" t="s">
        <v>68</v>
      </c>
      <c r="AP34" s="80">
        <v>0</v>
      </c>
      <c r="AQ34" s="37">
        <f t="shared" si="0"/>
        <v>4428948</v>
      </c>
      <c r="AR34" s="37">
        <f t="shared" si="1"/>
        <v>1771579.2000000002</v>
      </c>
      <c r="AS34" s="37">
        <f t="shared" si="2"/>
        <v>2657368.7999999998</v>
      </c>
      <c r="AT34" s="82">
        <f t="shared" si="3"/>
        <v>0.6</v>
      </c>
      <c r="AV34" s="103"/>
    </row>
    <row r="35" spans="1:48" ht="60" x14ac:dyDescent="0.25">
      <c r="A35" s="56" t="s">
        <v>48</v>
      </c>
      <c r="B35" s="56" t="s">
        <v>49</v>
      </c>
      <c r="C35" s="36">
        <v>5</v>
      </c>
      <c r="D35" s="56" t="s">
        <v>69</v>
      </c>
      <c r="E35" s="36" t="s">
        <v>51</v>
      </c>
      <c r="F35" s="36" t="s">
        <v>52</v>
      </c>
      <c r="G35" s="48"/>
      <c r="H35" s="39" t="s">
        <v>190</v>
      </c>
      <c r="I35" s="36" t="s">
        <v>54</v>
      </c>
      <c r="J35" s="36" t="s">
        <v>55</v>
      </c>
      <c r="K35" s="31"/>
      <c r="L35" s="36" t="s">
        <v>56</v>
      </c>
      <c r="M35" s="36" t="s">
        <v>71</v>
      </c>
      <c r="N35" s="31" t="s">
        <v>191</v>
      </c>
      <c r="O35" s="31" t="s">
        <v>192</v>
      </c>
      <c r="P35" s="31" t="s">
        <v>182</v>
      </c>
      <c r="Q35" s="31"/>
      <c r="R35" s="84" t="s">
        <v>193</v>
      </c>
      <c r="S35" s="36" t="s">
        <v>75</v>
      </c>
      <c r="T35" s="85">
        <v>45804</v>
      </c>
      <c r="U35" s="85">
        <v>46762</v>
      </c>
      <c r="V35" s="98">
        <v>7380000</v>
      </c>
      <c r="W35" s="67">
        <v>0</v>
      </c>
      <c r="X35" s="36" t="s">
        <v>63</v>
      </c>
      <c r="Y35" s="36">
        <v>149</v>
      </c>
      <c r="Z35" s="36" t="s">
        <v>64</v>
      </c>
      <c r="AA35" s="36">
        <v>30</v>
      </c>
      <c r="AB35" s="36">
        <v>21</v>
      </c>
      <c r="AC35" s="36" t="s">
        <v>65</v>
      </c>
      <c r="AD35" s="31" t="s">
        <v>64</v>
      </c>
      <c r="AE35" s="31" t="s">
        <v>67</v>
      </c>
      <c r="AF35" s="31"/>
      <c r="AG35" s="31"/>
      <c r="AH35" s="39" t="s">
        <v>76</v>
      </c>
      <c r="AI35" s="31"/>
      <c r="AJ35" s="31"/>
      <c r="AK35" s="31"/>
      <c r="AL35" s="31"/>
      <c r="AM35" s="39" t="s">
        <v>66</v>
      </c>
      <c r="AN35" s="86" t="s">
        <v>67</v>
      </c>
      <c r="AO35" s="39" t="s">
        <v>68</v>
      </c>
      <c r="AP35" s="87">
        <v>0</v>
      </c>
      <c r="AQ35" s="105">
        <f t="shared" si="0"/>
        <v>7380000</v>
      </c>
      <c r="AR35" s="105">
        <f t="shared" si="1"/>
        <v>2952000</v>
      </c>
      <c r="AS35" s="105">
        <f t="shared" si="2"/>
        <v>4428000</v>
      </c>
      <c r="AT35" s="69">
        <f t="shared" si="3"/>
        <v>0.6</v>
      </c>
    </row>
    <row r="36" spans="1:48" ht="60" x14ac:dyDescent="0.25">
      <c r="A36" s="70" t="s">
        <v>48</v>
      </c>
      <c r="B36" s="70" t="s">
        <v>49</v>
      </c>
      <c r="C36" s="73" t="s">
        <v>140</v>
      </c>
      <c r="D36" s="73" t="s">
        <v>141</v>
      </c>
      <c r="E36" s="70" t="s">
        <v>51</v>
      </c>
      <c r="F36" s="70" t="s">
        <v>52</v>
      </c>
      <c r="G36" s="70"/>
      <c r="H36" s="74" t="s">
        <v>194</v>
      </c>
      <c r="I36" s="90" t="s">
        <v>92</v>
      </c>
      <c r="J36" s="70" t="s">
        <v>55</v>
      </c>
      <c r="K36" s="70"/>
      <c r="L36" s="70" t="s">
        <v>195</v>
      </c>
      <c r="M36" s="70" t="s">
        <v>196</v>
      </c>
      <c r="N36" s="72" t="s">
        <v>197</v>
      </c>
      <c r="O36" s="92" t="s">
        <v>198</v>
      </c>
      <c r="P36" s="72" t="s">
        <v>199</v>
      </c>
      <c r="Q36" s="70"/>
      <c r="R36" s="72" t="s">
        <v>200</v>
      </c>
      <c r="S36" s="73" t="s">
        <v>75</v>
      </c>
      <c r="T36" s="94">
        <v>45901</v>
      </c>
      <c r="U36" s="99">
        <v>47361</v>
      </c>
      <c r="V36" s="76">
        <v>2500000</v>
      </c>
      <c r="W36" s="104">
        <v>0</v>
      </c>
      <c r="X36" s="70" t="s">
        <v>63</v>
      </c>
      <c r="Y36" s="73" t="s">
        <v>201</v>
      </c>
      <c r="Z36" s="73" t="s">
        <v>64</v>
      </c>
      <c r="AA36" s="73">
        <v>30</v>
      </c>
      <c r="AB36" s="70">
        <v>21</v>
      </c>
      <c r="AC36" s="70" t="s">
        <v>65</v>
      </c>
      <c r="AD36" s="89" t="s">
        <v>64</v>
      </c>
      <c r="AE36" s="89" t="s">
        <v>67</v>
      </c>
      <c r="AF36" s="89" t="s">
        <v>106</v>
      </c>
      <c r="AG36" s="89"/>
      <c r="AH36" s="78"/>
      <c r="AI36" s="89"/>
      <c r="AJ36" s="89"/>
      <c r="AK36" s="89"/>
      <c r="AL36" s="89"/>
      <c r="AM36" s="78" t="s">
        <v>66</v>
      </c>
      <c r="AN36" s="79" t="s">
        <v>67</v>
      </c>
      <c r="AO36" s="106" t="s">
        <v>68</v>
      </c>
      <c r="AP36" s="80">
        <v>0</v>
      </c>
      <c r="AQ36" s="37">
        <f t="shared" si="0"/>
        <v>2500000</v>
      </c>
      <c r="AR36" s="37">
        <f t="shared" si="1"/>
        <v>1000000</v>
      </c>
      <c r="AS36" s="37">
        <f t="shared" si="2"/>
        <v>1500000</v>
      </c>
      <c r="AT36" s="82">
        <f t="shared" si="3"/>
        <v>0.6</v>
      </c>
      <c r="AV36" s="103"/>
    </row>
    <row r="37" spans="1:48" ht="165" x14ac:dyDescent="0.25">
      <c r="A37" s="56" t="s">
        <v>48</v>
      </c>
      <c r="B37" s="56" t="s">
        <v>49</v>
      </c>
      <c r="C37" s="36">
        <v>3</v>
      </c>
      <c r="D37" s="36" t="s">
        <v>141</v>
      </c>
      <c r="E37" s="36" t="s">
        <v>51</v>
      </c>
      <c r="F37" s="36" t="s">
        <v>52</v>
      </c>
      <c r="G37" s="48"/>
      <c r="H37" s="39" t="s">
        <v>202</v>
      </c>
      <c r="I37" s="56" t="s">
        <v>92</v>
      </c>
      <c r="J37" s="56" t="s">
        <v>55</v>
      </c>
      <c r="K37" s="107"/>
      <c r="L37" s="36" t="s">
        <v>195</v>
      </c>
      <c r="M37" s="56" t="s">
        <v>196</v>
      </c>
      <c r="N37" s="31" t="s">
        <v>203</v>
      </c>
      <c r="O37" s="31" t="s">
        <v>204</v>
      </c>
      <c r="P37" s="31" t="s">
        <v>199</v>
      </c>
      <c r="Q37" s="107"/>
      <c r="R37" s="84" t="s">
        <v>205</v>
      </c>
      <c r="S37" s="36" t="s">
        <v>75</v>
      </c>
      <c r="T37" s="85">
        <v>45748</v>
      </c>
      <c r="U37" s="85">
        <v>47361</v>
      </c>
      <c r="V37" s="98">
        <v>32500000</v>
      </c>
      <c r="W37" s="67">
        <v>0</v>
      </c>
      <c r="X37" s="36" t="s">
        <v>63</v>
      </c>
      <c r="Y37" s="36" t="s">
        <v>201</v>
      </c>
      <c r="Z37" s="36" t="s">
        <v>64</v>
      </c>
      <c r="AA37" s="36">
        <v>30</v>
      </c>
      <c r="AB37" s="56" t="s">
        <v>206</v>
      </c>
      <c r="AC37" s="36" t="s">
        <v>65</v>
      </c>
      <c r="AD37" s="31" t="s">
        <v>64</v>
      </c>
      <c r="AE37" s="31" t="s">
        <v>67</v>
      </c>
      <c r="AF37" s="31" t="s">
        <v>106</v>
      </c>
      <c r="AG37" s="31"/>
      <c r="AH37" s="39"/>
      <c r="AI37" s="31"/>
      <c r="AJ37" s="31"/>
      <c r="AK37" s="31"/>
      <c r="AL37" s="31"/>
      <c r="AM37" s="39" t="s">
        <v>66</v>
      </c>
      <c r="AN37" s="86" t="s">
        <v>67</v>
      </c>
      <c r="AO37" s="39" t="s">
        <v>68</v>
      </c>
      <c r="AP37" s="87">
        <v>0</v>
      </c>
      <c r="AQ37" s="68">
        <f t="shared" si="0"/>
        <v>32500000</v>
      </c>
      <c r="AR37" s="68">
        <f t="shared" si="1"/>
        <v>13000000</v>
      </c>
      <c r="AS37" s="68">
        <f t="shared" si="2"/>
        <v>19500000</v>
      </c>
      <c r="AT37" s="69">
        <f t="shared" si="3"/>
        <v>0.6</v>
      </c>
    </row>
    <row r="38" spans="1:48" ht="120" x14ac:dyDescent="0.25">
      <c r="A38" s="70" t="s">
        <v>48</v>
      </c>
      <c r="B38" s="70" t="s">
        <v>49</v>
      </c>
      <c r="C38" s="73">
        <v>1</v>
      </c>
      <c r="D38" s="73" t="s">
        <v>69</v>
      </c>
      <c r="E38" s="70" t="s">
        <v>51</v>
      </c>
      <c r="F38" s="70" t="s">
        <v>52</v>
      </c>
      <c r="G38" s="70"/>
      <c r="H38" s="71" t="s">
        <v>207</v>
      </c>
      <c r="I38" s="90" t="s">
        <v>54</v>
      </c>
      <c r="J38" s="70" t="s">
        <v>55</v>
      </c>
      <c r="K38" s="70"/>
      <c r="L38" s="70" t="s">
        <v>56</v>
      </c>
      <c r="M38" s="70" t="s">
        <v>109</v>
      </c>
      <c r="N38" s="72" t="s">
        <v>208</v>
      </c>
      <c r="O38" s="74" t="s">
        <v>209</v>
      </c>
      <c r="P38" s="93" t="s">
        <v>145</v>
      </c>
      <c r="Q38" s="89"/>
      <c r="R38" s="72" t="s">
        <v>210</v>
      </c>
      <c r="S38" s="73" t="s">
        <v>75</v>
      </c>
      <c r="T38" s="94">
        <v>46266</v>
      </c>
      <c r="U38" s="99">
        <v>47483</v>
      </c>
      <c r="V38" s="76">
        <v>3246944.64</v>
      </c>
      <c r="W38" s="104">
        <v>0</v>
      </c>
      <c r="X38" s="70" t="s">
        <v>63</v>
      </c>
      <c r="Y38" s="73" t="s">
        <v>152</v>
      </c>
      <c r="Z38" s="73" t="s">
        <v>64</v>
      </c>
      <c r="AA38" s="73">
        <v>30</v>
      </c>
      <c r="AB38" s="70">
        <v>21</v>
      </c>
      <c r="AC38" s="70" t="s">
        <v>65</v>
      </c>
      <c r="AD38" s="89" t="s">
        <v>64</v>
      </c>
      <c r="AE38" s="89" t="s">
        <v>67</v>
      </c>
      <c r="AF38" s="89" t="s">
        <v>106</v>
      </c>
      <c r="AG38" s="89" t="s">
        <v>107</v>
      </c>
      <c r="AH38" s="78" t="s">
        <v>76</v>
      </c>
      <c r="AI38" s="89"/>
      <c r="AJ38" s="89"/>
      <c r="AK38" s="89"/>
      <c r="AL38" s="89"/>
      <c r="AM38" s="78" t="s">
        <v>66</v>
      </c>
      <c r="AN38" s="79" t="s">
        <v>67</v>
      </c>
      <c r="AO38" s="106" t="s">
        <v>68</v>
      </c>
      <c r="AP38" s="80">
        <v>0</v>
      </c>
      <c r="AQ38" s="81">
        <f t="shared" si="0"/>
        <v>3246944.64</v>
      </c>
      <c r="AR38" s="81">
        <f t="shared" si="1"/>
        <v>1298777.8560000001</v>
      </c>
      <c r="AS38" s="81">
        <f t="shared" si="2"/>
        <v>1948166.784</v>
      </c>
      <c r="AT38" s="82">
        <f t="shared" si="3"/>
        <v>0.6</v>
      </c>
    </row>
    <row r="39" spans="1:48" ht="135" x14ac:dyDescent="0.25">
      <c r="A39" s="56" t="s">
        <v>48</v>
      </c>
      <c r="B39" s="56" t="s">
        <v>49</v>
      </c>
      <c r="C39" s="36" t="s">
        <v>140</v>
      </c>
      <c r="D39" s="36" t="s">
        <v>141</v>
      </c>
      <c r="E39" s="36" t="s">
        <v>51</v>
      </c>
      <c r="F39" s="36" t="s">
        <v>52</v>
      </c>
      <c r="G39" s="48"/>
      <c r="H39" s="39" t="s">
        <v>211</v>
      </c>
      <c r="I39" s="56" t="s">
        <v>54</v>
      </c>
      <c r="J39" s="56" t="s">
        <v>55</v>
      </c>
      <c r="K39" s="107"/>
      <c r="L39" s="36" t="s">
        <v>56</v>
      </c>
      <c r="M39" s="56">
        <v>4</v>
      </c>
      <c r="N39" s="31" t="s">
        <v>212</v>
      </c>
      <c r="O39" s="31" t="s">
        <v>213</v>
      </c>
      <c r="P39" s="31" t="s">
        <v>145</v>
      </c>
      <c r="Q39" s="83"/>
      <c r="R39" s="84" t="s">
        <v>170</v>
      </c>
      <c r="S39" s="36" t="s">
        <v>62</v>
      </c>
      <c r="T39" s="85">
        <v>46204</v>
      </c>
      <c r="U39" s="85">
        <v>47483</v>
      </c>
      <c r="V39" s="98">
        <v>2653336.14</v>
      </c>
      <c r="W39" s="67">
        <v>0</v>
      </c>
      <c r="X39" s="64" t="s">
        <v>63</v>
      </c>
      <c r="Y39" s="36" t="s">
        <v>147</v>
      </c>
      <c r="Z39" s="36" t="s">
        <v>64</v>
      </c>
      <c r="AA39" s="36">
        <v>30</v>
      </c>
      <c r="AB39" s="56">
        <v>21</v>
      </c>
      <c r="AC39" s="36" t="s">
        <v>65</v>
      </c>
      <c r="AD39" s="31" t="s">
        <v>64</v>
      </c>
      <c r="AE39" s="31" t="s">
        <v>67</v>
      </c>
      <c r="AF39" s="31" t="s">
        <v>106</v>
      </c>
      <c r="AG39" s="31"/>
      <c r="AH39" s="39"/>
      <c r="AI39" s="31"/>
      <c r="AJ39" s="31"/>
      <c r="AK39" s="31"/>
      <c r="AL39" s="31"/>
      <c r="AM39" s="39" t="s">
        <v>66</v>
      </c>
      <c r="AN39" s="86" t="s">
        <v>67</v>
      </c>
      <c r="AO39" s="39" t="s">
        <v>68</v>
      </c>
      <c r="AP39" s="87">
        <v>0</v>
      </c>
      <c r="AQ39" s="68">
        <f t="shared" si="0"/>
        <v>2653336.14</v>
      </c>
      <c r="AR39" s="68">
        <f t="shared" si="1"/>
        <v>1061334.456</v>
      </c>
      <c r="AS39" s="68">
        <f t="shared" si="2"/>
        <v>1592001.6840000001</v>
      </c>
      <c r="AT39" s="69">
        <f t="shared" si="3"/>
        <v>0.6</v>
      </c>
    </row>
    <row r="40" spans="1:48" ht="106.5" customHeight="1" x14ac:dyDescent="0.25">
      <c r="A40" s="70" t="s">
        <v>48</v>
      </c>
      <c r="B40" s="70" t="s">
        <v>49</v>
      </c>
      <c r="C40" s="70" t="s">
        <v>214</v>
      </c>
      <c r="D40" s="73" t="s">
        <v>69</v>
      </c>
      <c r="E40" s="70" t="s">
        <v>51</v>
      </c>
      <c r="F40" s="70" t="s">
        <v>52</v>
      </c>
      <c r="G40" s="70"/>
      <c r="H40" s="74" t="s">
        <v>163</v>
      </c>
      <c r="I40" s="70" t="s">
        <v>92</v>
      </c>
      <c r="J40" s="70" t="s">
        <v>55</v>
      </c>
      <c r="K40" s="70"/>
      <c r="L40" s="70" t="s">
        <v>56</v>
      </c>
      <c r="M40" s="70" t="s">
        <v>109</v>
      </c>
      <c r="N40" s="72" t="s">
        <v>215</v>
      </c>
      <c r="O40" s="74" t="s">
        <v>216</v>
      </c>
      <c r="P40" s="93" t="s">
        <v>60</v>
      </c>
      <c r="Q40" s="70"/>
      <c r="R40" s="74" t="s">
        <v>217</v>
      </c>
      <c r="S40" s="73" t="s">
        <v>75</v>
      </c>
      <c r="T40" s="94">
        <v>46143</v>
      </c>
      <c r="U40" s="99">
        <v>47011</v>
      </c>
      <c r="V40" s="76">
        <v>12000000</v>
      </c>
      <c r="W40" s="104">
        <v>0</v>
      </c>
      <c r="X40" s="70" t="s">
        <v>63</v>
      </c>
      <c r="Y40" s="73" t="s">
        <v>218</v>
      </c>
      <c r="Z40" s="73" t="s">
        <v>64</v>
      </c>
      <c r="AA40" s="73">
        <v>30</v>
      </c>
      <c r="AB40" s="70">
        <v>20</v>
      </c>
      <c r="AC40" s="70" t="s">
        <v>65</v>
      </c>
      <c r="AD40" s="89" t="s">
        <v>64</v>
      </c>
      <c r="AE40" s="89" t="s">
        <v>67</v>
      </c>
      <c r="AF40" s="89"/>
      <c r="AG40" s="89"/>
      <c r="AH40" s="78" t="s">
        <v>76</v>
      </c>
      <c r="AI40" s="89"/>
      <c r="AJ40" s="89"/>
      <c r="AK40" s="89"/>
      <c r="AL40" s="89"/>
      <c r="AM40" s="78" t="s">
        <v>66</v>
      </c>
      <c r="AN40" s="79" t="s">
        <v>67</v>
      </c>
      <c r="AO40" s="106" t="s">
        <v>68</v>
      </c>
      <c r="AP40" s="80">
        <v>0</v>
      </c>
      <c r="AQ40" s="81">
        <f t="shared" si="0"/>
        <v>12000000</v>
      </c>
      <c r="AR40" s="81">
        <f t="shared" si="1"/>
        <v>4800000</v>
      </c>
      <c r="AS40" s="81">
        <f t="shared" si="2"/>
        <v>7200000</v>
      </c>
      <c r="AT40" s="82">
        <f t="shared" si="3"/>
        <v>0.6</v>
      </c>
    </row>
    <row r="41" spans="1:48" ht="105" x14ac:dyDescent="0.25">
      <c r="A41" s="56" t="s">
        <v>48</v>
      </c>
      <c r="B41" s="56" t="s">
        <v>49</v>
      </c>
      <c r="C41" s="36">
        <v>1</v>
      </c>
      <c r="D41" s="36" t="s">
        <v>69</v>
      </c>
      <c r="E41" s="36" t="s">
        <v>51</v>
      </c>
      <c r="F41" s="36" t="s">
        <v>52</v>
      </c>
      <c r="G41" s="48"/>
      <c r="H41" s="57" t="s">
        <v>101</v>
      </c>
      <c r="I41" s="36" t="s">
        <v>54</v>
      </c>
      <c r="J41" s="56" t="s">
        <v>55</v>
      </c>
      <c r="K41" s="107"/>
      <c r="L41" s="56" t="s">
        <v>56</v>
      </c>
      <c r="M41" s="36" t="s">
        <v>102</v>
      </c>
      <c r="N41" s="31" t="s">
        <v>219</v>
      </c>
      <c r="O41" s="97" t="s">
        <v>220</v>
      </c>
      <c r="P41" s="31" t="s">
        <v>60</v>
      </c>
      <c r="Q41" s="83"/>
      <c r="R41" s="60" t="s">
        <v>105</v>
      </c>
      <c r="S41" s="36" t="s">
        <v>75</v>
      </c>
      <c r="T41" s="85">
        <v>45992</v>
      </c>
      <c r="U41" s="85">
        <v>46742</v>
      </c>
      <c r="V41" s="98">
        <v>12000000</v>
      </c>
      <c r="W41" s="67">
        <v>0</v>
      </c>
      <c r="X41" s="64" t="s">
        <v>63</v>
      </c>
      <c r="Y41" s="64">
        <v>135</v>
      </c>
      <c r="Z41" s="36" t="s">
        <v>64</v>
      </c>
      <c r="AA41" s="36">
        <v>30</v>
      </c>
      <c r="AB41" s="36">
        <v>20</v>
      </c>
      <c r="AC41" s="36" t="s">
        <v>65</v>
      </c>
      <c r="AD41" s="31" t="s">
        <v>64</v>
      </c>
      <c r="AE41" s="31" t="s">
        <v>67</v>
      </c>
      <c r="AF41" s="31" t="s">
        <v>106</v>
      </c>
      <c r="AG41" s="31" t="s">
        <v>107</v>
      </c>
      <c r="AH41" s="31" t="s">
        <v>76</v>
      </c>
      <c r="AI41" s="97"/>
      <c r="AJ41" s="97"/>
      <c r="AK41" s="97"/>
      <c r="AL41" s="97"/>
      <c r="AM41" s="39" t="s">
        <v>66</v>
      </c>
      <c r="AN41" s="86" t="s">
        <v>67</v>
      </c>
      <c r="AO41" s="39" t="s">
        <v>68</v>
      </c>
      <c r="AP41" s="87">
        <v>0</v>
      </c>
      <c r="AQ41" s="68">
        <f t="shared" si="0"/>
        <v>12000000</v>
      </c>
      <c r="AR41" s="68">
        <f t="shared" si="1"/>
        <v>4800000</v>
      </c>
      <c r="AS41" s="68">
        <f t="shared" si="2"/>
        <v>7200000</v>
      </c>
      <c r="AT41" s="69">
        <f t="shared" si="3"/>
        <v>0.6</v>
      </c>
    </row>
    <row r="42" spans="1:48" ht="90" x14ac:dyDescent="0.25">
      <c r="A42" s="70" t="s">
        <v>48</v>
      </c>
      <c r="B42" s="70" t="s">
        <v>49</v>
      </c>
      <c r="C42" s="70" t="s">
        <v>214</v>
      </c>
      <c r="D42" s="73" t="s">
        <v>69</v>
      </c>
      <c r="E42" s="70" t="s">
        <v>51</v>
      </c>
      <c r="F42" s="70" t="s">
        <v>52</v>
      </c>
      <c r="G42" s="70"/>
      <c r="H42" s="71" t="s">
        <v>108</v>
      </c>
      <c r="I42" s="70" t="s">
        <v>54</v>
      </c>
      <c r="J42" s="70" t="s">
        <v>55</v>
      </c>
      <c r="K42" s="70"/>
      <c r="L42" s="70" t="s">
        <v>56</v>
      </c>
      <c r="M42" s="73" t="s">
        <v>109</v>
      </c>
      <c r="N42" s="72" t="s">
        <v>221</v>
      </c>
      <c r="O42" s="92" t="s">
        <v>222</v>
      </c>
      <c r="P42" s="93" t="s">
        <v>60</v>
      </c>
      <c r="Q42" s="70"/>
      <c r="R42" s="74" t="s">
        <v>223</v>
      </c>
      <c r="S42" s="73" t="s">
        <v>75</v>
      </c>
      <c r="T42" s="94">
        <v>45992</v>
      </c>
      <c r="U42" s="99">
        <v>46742</v>
      </c>
      <c r="V42" s="76">
        <v>8000000</v>
      </c>
      <c r="W42" s="104">
        <v>0</v>
      </c>
      <c r="X42" s="90" t="s">
        <v>63</v>
      </c>
      <c r="Y42" s="90">
        <v>136</v>
      </c>
      <c r="Z42" s="73" t="s">
        <v>64</v>
      </c>
      <c r="AA42" s="73">
        <v>30</v>
      </c>
      <c r="AB42" s="73">
        <v>20</v>
      </c>
      <c r="AC42" s="73" t="s">
        <v>65</v>
      </c>
      <c r="AD42" s="93" t="s">
        <v>64</v>
      </c>
      <c r="AE42" s="93" t="s">
        <v>67</v>
      </c>
      <c r="AF42" s="92"/>
      <c r="AG42" s="92"/>
      <c r="AH42" s="93" t="s">
        <v>76</v>
      </c>
      <c r="AI42" s="92"/>
      <c r="AJ42" s="92"/>
      <c r="AK42" s="92"/>
      <c r="AL42" s="92"/>
      <c r="AM42" s="106" t="s">
        <v>66</v>
      </c>
      <c r="AN42" s="95" t="s">
        <v>67</v>
      </c>
      <c r="AO42" s="106" t="s">
        <v>68</v>
      </c>
      <c r="AP42" s="80">
        <v>0</v>
      </c>
      <c r="AQ42" s="81">
        <f t="shared" si="0"/>
        <v>8000000</v>
      </c>
      <c r="AR42" s="81">
        <f t="shared" si="1"/>
        <v>3200000</v>
      </c>
      <c r="AS42" s="81">
        <f t="shared" si="2"/>
        <v>4800000</v>
      </c>
      <c r="AT42" s="82">
        <f t="shared" si="3"/>
        <v>0.6</v>
      </c>
    </row>
    <row r="43" spans="1:48" x14ac:dyDescent="0.25">
      <c r="AT43" s="108"/>
    </row>
  </sheetData>
  <dataValidations count="6">
    <dataValidation allowBlank="1" showInputMessage="1" showErrorMessage="1" prompt="CELDA CALCULADA" sqref="AR8:AS42" xr:uid="{56E531BE-2EFC-40DC-B0F7-E45477178D52}"/>
    <dataValidation type="whole" allowBlank="1" showInputMessage="1" showErrorMessage="1" prompt="CELDA CALCULADA" sqref="AQ8:AQ42" xr:uid="{C32820AF-DB85-4963-998C-0705F6F74C1C}">
      <formula1>0</formula1>
      <formula2>999999999</formula2>
    </dataValidation>
    <dataValidation type="whole" allowBlank="1" showInputMessage="1" showErrorMessage="1" error="Deben ser valores enteros." prompt="Introducir valores enteros." sqref="W8:W12 W18:W20 AP8:AP34 AP38 AP36 W33:W42" xr:uid="{5AC7D90A-676D-4861-B195-944DD207682D}">
      <formula1>0</formula1>
      <formula2>999999999</formula2>
    </dataValidation>
    <dataValidation allowBlank="1" showInputMessage="1" showErrorMessage="1" prompt="Introducir valores enteros." sqref="V8:W12 W18:W20 V18:V21 W33:W34 V35:W35 W36:W42" xr:uid="{2F34A506-6459-4C77-BCFB-20635FE330DE}"/>
    <dataValidation type="date" allowBlank="1" showInputMessage="1" showErrorMessage="1" prompt="dd/mm/aaaa" sqref="T8:U11 T20:U20 T35:U35" xr:uid="{76FE430A-3417-4E29-BD6F-95D21A76B89E}">
      <formula1>44197</formula1>
      <formula2>47483</formula2>
    </dataValidation>
    <dataValidation type="whole" allowBlank="1" showInputMessage="1" showErrorMessage="1" prompt="Introducir valores enteros." sqref="AU8:AU20 AP8:AP34 AP36 AP38" xr:uid="{B8AB2DBA-055B-43C6-BD35-1865F8D65D1C}">
      <formula1>0</formula1>
      <formula2>999999999</formula2>
    </dataValidation>
  </dataValidations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Datos Operaciones Seleccionadas</vt:lpstr>
    </vt:vector>
  </TitlesOfParts>
  <Company>Govern de les Illes Balears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Cristina Pareja Hagenaers</dc:creator>
  <cp:lastModifiedBy>Cristina Pareja Hagenaers</cp:lastModifiedBy>
  <dcterms:created xsi:type="dcterms:W3CDTF">2026-02-25T09:27:27Z</dcterms:created>
  <dcterms:modified xsi:type="dcterms:W3CDTF">2026-02-25T09:29:31Z</dcterms:modified>
</cp:coreProperties>
</file>